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13" documentId="120_S{2AC9BD13-BADA-5192-A53E-5A8FF88502F6}" xr6:coauthVersionLast="47" xr6:coauthVersionMax="47" xr10:uidLastSave="{36CCD94A-C72D-4C66-9D3A-F66C3B4693B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5" l="1"/>
  <c r="G34" i="5"/>
  <c r="I34" i="5"/>
  <c r="J34" i="5"/>
  <c r="L34"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5" i="5"/>
  <c r="G35" i="5"/>
  <c r="I35" i="5"/>
  <c r="J35" i="5"/>
  <c r="L35" i="5"/>
  <c r="B5" i="2"/>
  <c r="G5" i="2"/>
  <c r="I5" i="2"/>
  <c r="J5" i="2"/>
  <c r="L5"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J118" i="2"/>
  <c r="J119" i="2"/>
  <c r="J120" i="2"/>
  <c r="J121" i="2"/>
  <c r="J122" i="2"/>
  <c r="J123" i="2"/>
  <c r="J124" i="2"/>
  <c r="J125" i="2"/>
  <c r="J126" i="2"/>
  <c r="J127" i="2"/>
  <c r="J128" i="2"/>
  <c r="J129" i="2"/>
  <c r="J130" i="2"/>
  <c r="J131" i="2"/>
  <c r="J132" i="2"/>
  <c r="J133" i="2"/>
  <c r="J134" i="2"/>
  <c r="J135" i="2"/>
  <c r="J136" i="2"/>
  <c r="I118" i="2"/>
  <c r="I119" i="2"/>
  <c r="I120" i="2"/>
  <c r="I121" i="2"/>
  <c r="I122" i="2"/>
  <c r="I123" i="2"/>
  <c r="I124" i="2"/>
  <c r="I125" i="2"/>
  <c r="I126" i="2"/>
  <c r="I127" i="2"/>
  <c r="I128" i="2"/>
  <c r="I129" i="2"/>
  <c r="I130" i="2"/>
  <c r="I131" i="2"/>
  <c r="I132" i="2"/>
  <c r="I133" i="2"/>
  <c r="I134" i="2"/>
  <c r="I135" i="2"/>
  <c r="I136" i="2"/>
  <c r="G118" i="2"/>
  <c r="G119" i="2"/>
  <c r="G120" i="2"/>
  <c r="G121" i="2"/>
  <c r="G122" i="2"/>
  <c r="G123" i="2"/>
  <c r="G124" i="2"/>
  <c r="G125" i="2"/>
  <c r="G126" i="2"/>
  <c r="G127" i="2"/>
  <c r="G128" i="2"/>
  <c r="G129" i="2"/>
  <c r="G130" i="2"/>
  <c r="G131" i="2"/>
  <c r="G132" i="2"/>
  <c r="G133" i="2"/>
  <c r="G134" i="2"/>
  <c r="G135" i="2"/>
  <c r="G136" i="2"/>
  <c r="B118" i="2"/>
  <c r="B119" i="2"/>
  <c r="B120" i="2"/>
  <c r="B121" i="2"/>
  <c r="B122" i="2"/>
  <c r="B123" i="2"/>
  <c r="B124" i="2"/>
  <c r="B125" i="2"/>
  <c r="B126" i="2"/>
  <c r="B127" i="2"/>
  <c r="B128" i="2"/>
  <c r="B129" i="2"/>
  <c r="B130" i="2"/>
  <c r="B131" i="2"/>
  <c r="B132" i="2"/>
  <c r="B133" i="2"/>
  <c r="B134" i="2"/>
  <c r="B135" i="2"/>
  <c r="B13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<sst xmlns="http://schemas.openxmlformats.org/spreadsheetml/2006/main" count="181542" uniqueCount="39148">
  <si>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</si>
  <si>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</si>
  <si>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</si>
  <si>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</si>
  <si>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</si>
  <si>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</si>
  <si>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</si>
  <si>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</si>
  <si>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</si>
  <si>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</si>
  <si>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</si>
  <si>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</si>
  <si>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</si>
  <si>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</si>
  <si>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</si>
  <si>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</si>
  <si>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</si>
  <si>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</si>
  <si>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</si>
  <si>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</si>
  <si>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</si>
  <si>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</si>
  <si>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</si>
  <si>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</si>
  <si>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</si>
  <si>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</si>
  <si>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</si>
  <si>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</si>
  <si>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</si>
  <si>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</si>
  <si>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</si>
  <si>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</si>
  <si>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</si>
  <si>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</si>
  <si>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</si>
  <si>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</si>
  <si>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</si>
  <si>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</si>
  <si>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</si>
  <si>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</si>
  <si>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</si>
  <si>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</si>
  <si>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</si>
  <si>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</si>
  <si>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</si>
  <si>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</si>
  <si>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</si>
  <si>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</si>
  <si>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</si>
  <si>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</si>
  <si>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</si>
  <si>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</si>
  <si>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</si>
  <si>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</si>
  <si>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</si>
  <si>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</si>
  <si>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</si>
  <si>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</si>
  <si>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</si>
  <si>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</si>
  <si>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</si>
  <si>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</si>
  <si>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</si>
  <si>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</si>
  <si>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</si>
  <si>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</si>
  <si>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</si>
  <si>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</si>
  <si>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</si>
  <si>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</si>
  <si>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</si>
  <si>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</si>
  <si>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</si>
  <si>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</si>
  <si>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</si>
  <si>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</si>
  <si>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</si>
  <si>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</si>
  <si>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</si>
  <si>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</si>
  <si>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</si>
  <si>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</si>
  <si>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</si>
  <si>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</si>
  <si>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</si>
  <si>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</si>
  <si>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</si>
  <si>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</si>
  <si>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</si>
  <si>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</si>
  <si>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</si>
  <si>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</si>
  <si>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</si>
  <si>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</si>
  <si>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</si>
  <si>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</si>
  <si>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</si>
  <si>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</si>
  <si>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</si>
  <si>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</si>
  <si>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</si>
  <si>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</si>
  <si>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</si>
  <si>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</si>
  <si>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</si>
  <si>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</si>
  <si>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</si>
  <si>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</si>
  <si>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</si>
  <si>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</si>
  <si>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</si>
  <si>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</si>
  <si>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</si>
  <si>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</si>
  <si>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</si>
  <si>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</si>
  <si>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</si>
  <si>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</si>
  <si>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</si>
  <si>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</si>
  <si>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</si>
  <si>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</si>
  <si>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</si>
  <si>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</si>
  <si>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</si>
  <si>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</si>
  <si>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</si>
  <si>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</si>
  <si>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</si>
  <si>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</si>
  <si>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</si>
  <si>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</si>
  <si>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</si>
  <si>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</si>
  <si>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</si>
  <si>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</si>
  <si>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</si>
  <si>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</si>
  <si>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</si>
  <si>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</si>
  <si>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</si>
  <si>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</si>
  <si>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</si>
  <si>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</si>
  <si>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</si>
  <si>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</si>
  <si>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</si>
  <si>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</si>
  <si>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</si>
  <si>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</si>
  <si>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</si>
  <si>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</si>
  <si>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</si>
  <si>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</si>
  <si>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</si>
  <si>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</si>
  <si>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</si>
  <si>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</si>
  <si>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</si>
  <si>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</si>
  <si>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</si>
  <si>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</si>
  <si>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</si>
  <si>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</si>
  <si>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</si>
  <si>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</si>
  <si>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</si>
  <si>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</si>
  <si>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</si>
  <si>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</si>
  <si>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</si>
  <si>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</si>
  <si>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</si>
  <si>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</si>
  <si>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</si>
  <si>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</si>
  <si>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</si>
  <si>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</si>
  <si>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</si>
  <si>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</si>
  <si>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</si>
  <si>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</si>
  <si>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</si>
  <si>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</si>
  <si>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</si>
  <si>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</si>
  <si>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</si>
  <si>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</si>
  <si>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</si>
  <si>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</si>
  <si>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</si>
  <si>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</si>
  <si>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</si>
  <si>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</si>
  <si>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</si>
  <si>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</si>
  <si>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</si>
  <si>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</si>
  <si>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</si>
  <si>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</si>
  <si>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</si>
  <si>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</si>
  <si>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</si>
  <si>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</si>
  <si>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</si>
  <si>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</si>
  <si>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</si>
  <si>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</si>
  <si>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</si>
  <si>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</si>
  <si>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</si>
  <si>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</si>
  <si>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</si>
  <si>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</si>
  <si>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</si>
  <si>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</si>
  <si>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</si>
  <si>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</si>
  <si>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</si>
  <si>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</si>
  <si>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</si>
  <si>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</si>
  <si>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</si>
  <si>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</si>
  <si>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</si>
  <si>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</si>
  <si>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</si>
  <si>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</si>
  <si>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</si>
  <si>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</si>
  <si>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</si>
  <si>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</si>
  <si>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</si>
  <si>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</si>
  <si>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</si>
  <si>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</si>
  <si>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</si>
  <si>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</si>
  <si>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</si>
  <si>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</si>
  <si>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</si>
  <si>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</si>
  <si>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</si>
  <si>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</si>
  <si>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</si>
  <si>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</si>
  <si>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</si>
  <si>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</si>
  <si>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</si>
  <si>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</si>
  <si>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</si>
  <si>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</si>
  <si>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</si>
  <si>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</si>
  <si>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</si>
  <si>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</si>
  <si>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</si>
  <si>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</si>
  <si>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</si>
  <si>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</si>
  <si>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</si>
  <si>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</si>
  <si>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</si>
  <si>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</si>
  <si>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</si>
  <si>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</si>
  <si>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</si>
  <si>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</si>
  <si>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</si>
  <si>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</si>
  <si>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</si>
  <si>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</si>
  <si>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</si>
  <si>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</si>
  <si>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</si>
  <si>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</si>
  <si>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</si>
  <si>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</si>
  <si>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</si>
  <si>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</si>
  <si>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</si>
  <si>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</si>
  <si>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</si>
  <si>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</si>
  <si>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</si>
  <si>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</si>
  <si>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</si>
  <si>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</si>
  <si>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</si>
  <si>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</si>
  <si>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</si>
  <si>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</si>
  <si>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</si>
  <si>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</si>
  <si>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</si>
  <si>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</si>
  <si>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</si>
  <si>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</si>
  <si>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</si>
  <si>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</si>
  <si>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</si>
  <si>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</si>
  <si>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</si>
  <si>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</si>
  <si>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</si>
  <si>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</si>
  <si>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</si>
  <si>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</si>
  <si>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</si>
  <si>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</si>
  <si>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</si>
  <si>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</si>
  <si>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</si>
  <si>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</si>
  <si>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</si>
  <si>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</si>
  <si>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</si>
  <si>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</si>
  <si>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</si>
  <si>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</si>
  <si>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</si>
  <si>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</si>
  <si>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</si>
  <si>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</si>
  <si>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</si>
  <si>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</si>
  <si>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</si>
  <si>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</si>
  <si>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</si>
  <si>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</si>
  <si>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</si>
  <si>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</si>
  <si>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</si>
  <si>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</si>
  <si>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</si>
  <si>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</si>
  <si>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</si>
  <si>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</si>
  <si>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</si>
  <si>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</si>
  <si>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</si>
  <si>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</si>
  <si>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</si>
  <si>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</si>
  <si>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</si>
  <si>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</si>
  <si>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</si>
  <si>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</si>
  <si>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</si>
  <si>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</si>
  <si>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</si>
  <si>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</si>
  <si>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</si>
  <si>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</si>
  <si>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</si>
  <si>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</si>
  <si>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</si>
  <si>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</si>
  <si>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</si>
  <si>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</si>
  <si>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</si>
  <si>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</si>
  <si>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</si>
  <si>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</si>
  <si>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</si>
  <si>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</si>
  <si>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</si>
  <si>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</si>
  <si>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</si>
  <si>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</si>
  <si>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</si>
  <si>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</si>
  <si>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</si>
  <si>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</si>
  <si>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</si>
  <si>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</si>
  <si>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</si>
  <si>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</si>
  <si>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</si>
  <si>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</si>
  <si>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</si>
  <si>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</si>
  <si>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</si>
  <si>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</si>
  <si>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</si>
  <si>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</si>
  <si>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</si>
  <si>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</si>
  <si>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</si>
  <si>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</si>
  <si>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</si>
  <si>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</si>
  <si>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</si>
  <si>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</si>
  <si>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</si>
  <si>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</si>
  <si>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</si>
  <si>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</si>
  <si>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</si>
  <si>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</si>
  <si>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</si>
  <si>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</si>
  <si>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</si>
  <si>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</si>
  <si>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</si>
  <si>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</si>
  <si>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</si>
  <si>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</si>
  <si>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</si>
  <si>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</si>
  <si>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</si>
  <si>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</si>
  <si>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</si>
  <si>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</si>
  <si>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</si>
  <si>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</si>
  <si>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</si>
  <si>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</si>
  <si>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</si>
  <si>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</si>
  <si>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</si>
  <si>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</si>
  <si>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</si>
  <si>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</si>
  <si>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</si>
  <si>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</si>
  <si>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</si>
  <si>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</si>
  <si>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</si>
  <si>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</si>
  <si>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</si>
  <si>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</si>
  <si>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</si>
  <si>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</si>
  <si>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</si>
  <si>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</si>
  <si>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</si>
  <si>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</si>
  <si>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</si>
  <si>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</si>
  <si>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</si>
  <si>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</si>
  <si>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</si>
  <si>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</si>
  <si>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</si>
  <si>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</si>
  <si>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</si>
  <si>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</si>
  <si>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</si>
  <si>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</si>
  <si>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</si>
  <si>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</si>
  <si>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</si>
  <si>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</si>
  <si>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</si>
  <si>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</si>
  <si>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</si>
  <si>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</si>
  <si>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</si>
  <si>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</si>
  <si>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</si>
  <si>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</si>
  <si>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</si>
  <si>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</si>
  <si>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</si>
  <si>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</si>
  <si>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</si>
  <si>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</si>
  <si>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</si>
  <si>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</si>
  <si>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</si>
  <si>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</si>
  <si>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</si>
  <si>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</si>
  <si>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</si>
  <si>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</si>
  <si>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</si>
  <si>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</si>
  <si>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</si>
  <si>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</si>
  <si>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</si>
  <si>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</si>
  <si>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</si>
  <si>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</si>
  <si>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</si>
  <si>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</si>
  <si>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</si>
  <si>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</si>
  <si>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</si>
  <si>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</si>
  <si>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</si>
  <si>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</si>
  <si>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</si>
  <si>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</si>
  <si>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</si>
  <si>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</si>
  <si>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</si>
  <si>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</si>
  <si>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</si>
  <si>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</si>
  <si>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</si>
  <si>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</si>
  <si>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</si>
  <si>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</si>
  <si>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</si>
  <si>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</si>
  <si>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</si>
  <si>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</si>
  <si>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</si>
  <si>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</si>
  <si>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</si>
  <si>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</si>
  <si>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</si>
  <si>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</si>
  <si>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</si>
  <si>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</si>
  <si>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</si>
  <si>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</si>
  <si>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</si>
  <si>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</si>
  <si>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</si>
  <si>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</si>
  <si>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</si>
  <si>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</si>
  <si>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</si>
  <si>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</si>
  <si>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</si>
  <si>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</si>
  <si>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</si>
  <si>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</si>
  <si>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</si>
  <si>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</si>
  <si>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</si>
  <si>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</si>
  <si>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</si>
  <si>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</si>
  <si>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</si>
  <si>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</si>
  <si>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</si>
  <si>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</si>
  <si>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</si>
  <si>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</si>
  <si>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</si>
  <si>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</si>
  <si>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</si>
  <si>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</si>
  <si>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</si>
  <si>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</si>
  <si>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</si>
  <si>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</si>
  <si>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</si>
  <si>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</si>
  <si>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</si>
  <si>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</si>
  <si>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</si>
  <si>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</si>
  <si>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</si>
  <si>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</si>
  <si>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</si>
  <si>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</si>
  <si>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</si>
  <si>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</si>
  <si>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</si>
  <si>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</si>
  <si>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</si>
  <si>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</si>
  <si>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</si>
  <si>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</si>
  <si>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</si>
  <si>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</si>
  <si>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</si>
  <si>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</si>
  <si>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</si>
  <si>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</si>
  <si>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</si>
  <si>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</si>
  <si>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</si>
  <si>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</si>
  <si>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</si>
  <si>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</si>
  <si>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</si>
  <si>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</si>
  <si>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</si>
  <si>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</si>
  <si>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</si>
  <si>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</si>
  <si>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</si>
  <si>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</si>
  <si>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</si>
  <si>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</si>
  <si>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</si>
  <si>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</si>
  <si>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</si>
  <si>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</si>
  <si>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</si>
  <si>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</si>
  <si>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</si>
  <si>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</si>
  <si>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</si>
  <si>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</si>
  <si>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</si>
  <si>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</si>
  <si>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</si>
  <si>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</si>
  <si>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</si>
  <si>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</si>
  <si>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</si>
  <si>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</si>
  <si>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</si>
  <si>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</si>
  <si>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</si>
  <si>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</si>
  <si>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</si>
  <si>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</si>
  <si>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</si>
  <si>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</si>
  <si>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</si>
  <si>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</si>
  <si>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</si>
  <si>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</si>
  <si>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</si>
  <si>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</si>
  <si>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</si>
  <si>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</si>
  <si>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</si>
  <si>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</si>
  <si>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</si>
  <si>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</si>
  <si>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</si>
  <si>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</si>
  <si>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</si>
  <si>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</si>
  <si>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</si>
  <si>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</si>
  <si>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</si>
  <si>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</si>
  <si>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</si>
  <si>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</si>
  <si>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</si>
  <si>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</si>
  <si>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</si>
  <si>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</si>
  <si>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</si>
  <si>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</si>
  <si>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</si>
  <si>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</si>
  <si>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</si>
  <si>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</si>
  <si>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</si>
  <si>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</si>
  <si>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</si>
  <si>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</si>
  <si>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</si>
  <si>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</si>
  <si>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</si>
  <si>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</si>
  <si>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</si>
  <si>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</si>
  <si>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</si>
  <si>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</si>
  <si>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</si>
  <si>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</si>
  <si>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</si>
  <si>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</si>
  <si>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</si>
  <si>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</si>
  <si>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</si>
  <si>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</si>
  <si>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</si>
  <si>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</si>
  <si>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</si>
  <si>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</si>
  <si>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</si>
  <si>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</si>
  <si>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</si>
  <si>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</si>
  <si>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</si>
  <si>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</si>
  <si>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</si>
  <si>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</si>
  <si>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</si>
  <si>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</si>
  <si>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</si>
  <si>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</si>
  <si>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</si>
  <si>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</si>
  <si>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</si>
  <si>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</si>
  <si>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</si>
  <si>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</si>
  <si>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</si>
  <si>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</si>
  <si>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</si>
  <si>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</si>
  <si>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</si>
  <si>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</si>
  <si>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</si>
  <si>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</si>
  <si>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</si>
  <si>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</si>
  <si>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</si>
  <si>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</si>
  <si>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</si>
  <si>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</si>
  <si>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</si>
  <si>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</si>
  <si>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</si>
  <si>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</si>
  <si>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</si>
  <si>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</si>
  <si>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</si>
  <si>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</si>
  <si>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</si>
  <si>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</si>
  <si>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</si>
  <si>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</si>
  <si>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</si>
  <si>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</si>
  <si>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</si>
  <si>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</si>
  <si>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</si>
  <si>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</si>
  <si>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</si>
  <si>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</si>
  <si>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</si>
  <si>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</si>
  <si>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</si>
  <si>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</si>
  <si>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</si>
  <si>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</si>
  <si>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</si>
  <si>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</si>
  <si>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</si>
  <si>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</si>
  <si>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</si>
  <si>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</si>
  <si>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</si>
  <si>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</si>
  <si>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</si>
  <si>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</si>
  <si>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</si>
  <si>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</si>
  <si>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</si>
  <si>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</si>
  <si>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</si>
  <si>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</si>
  <si>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</si>
  <si>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</si>
  <si>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</si>
  <si>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</si>
  <si>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</si>
  <si>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</si>
  <si>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</si>
  <si>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</si>
  <si>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</si>
  <si>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</si>
  <si>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</si>
  <si>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</si>
  <si>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</si>
  <si>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</si>
  <si>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</si>
  <si>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</si>
  <si>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</si>
  <si>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</si>
  <si>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</si>
  <si>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</si>
  <si>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</si>
  <si>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</si>
  <si>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</si>
  <si>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</si>
  <si>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</si>
  <si>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</si>
  <si>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</si>
  <si>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</si>
  <si>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</si>
  <si>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</si>
  <si>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</si>
  <si>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</si>
  <si>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</si>
  <si>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</si>
  <si>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</si>
  <si>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</si>
  <si>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</si>
  <si>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</si>
  <si>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</si>
  <si>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</si>
  <si>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</si>
  <si>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</si>
  <si>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</si>
  <si>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</si>
  <si>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</si>
  <si>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</si>
  <si>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</si>
  <si>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</si>
  <si>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</si>
  <si>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</si>
  <si>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</si>
  <si>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</si>
  <si>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</si>
  <si>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</si>
  <si>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</si>
  <si>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</si>
  <si>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</si>
  <si>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</si>
  <si>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</si>
  <si>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</si>
  <si>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</si>
  <si>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</si>
  <si>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</si>
  <si>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</si>
  <si>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</si>
  <si>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</si>
  <si>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</si>
  <si>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</si>
  <si>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</si>
  <si>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</si>
  <si>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</si>
  <si>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</si>
  <si>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</si>
  <si>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</si>
  <si>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</si>
  <si>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</si>
  <si>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</si>
  <si>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</si>
  <si>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</si>
  <si>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</si>
  <si>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</si>
  <si>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</si>
  <si>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</si>
  <si>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</si>
  <si>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</si>
  <si>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</si>
  <si>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</si>
  <si>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</si>
  <si>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</si>
  <si>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</si>
  <si>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</si>
  <si>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</si>
  <si>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</si>
  <si>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</si>
  <si>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</si>
  <si>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</si>
  <si>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</si>
  <si>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</si>
  <si>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</si>
  <si>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</si>
  <si>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</si>
  <si>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</si>
  <si>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</si>
  <si>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</si>
  <si>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</si>
  <si>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</si>
  <si>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</si>
  <si>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</si>
  <si>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</si>
  <si>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</si>
  <si>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</si>
  <si>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</si>
  <si>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</si>
  <si>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</si>
  <si>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</si>
  <si>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</si>
  <si>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</si>
  <si>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</si>
  <si>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</si>
  <si>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</si>
  <si>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</si>
  <si>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</si>
  <si>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</si>
  <si>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</si>
  <si>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</si>
  <si>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</si>
  <si>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</si>
  <si>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</si>
  <si>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</si>
  <si>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</si>
  <si>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</si>
  <si>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</si>
  <si>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</si>
  <si>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</si>
  <si>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</si>
  <si>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</si>
  <si>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</si>
  <si>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</si>
  <si>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</si>
  <si>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</si>
  <si>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</si>
  <si>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</si>
  <si>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</si>
  <si>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</si>
  <si>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</si>
  <si>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</si>
  <si>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</si>
  <si>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</si>
  <si>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</si>
  <si>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</si>
  <si>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</si>
  <si>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</si>
  <si>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</si>
  <si>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</si>
  <si>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</si>
  <si>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</si>
  <si>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</si>
  <si>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</si>
  <si>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</si>
  <si>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</si>
  <si>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</si>
  <si>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</si>
  <si>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</si>
  <si>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</si>
  <si>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</si>
  <si>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</si>
  <si>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</si>
  <si>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</si>
  <si>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</si>
  <si>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</si>
  <si>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</si>
  <si>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</si>
  <si>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</si>
  <si>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</si>
  <si>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</si>
  <si>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</si>
  <si>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</si>
  <si>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</si>
  <si>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</si>
  <si>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</si>
  <si>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</si>
  <si>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</si>
  <si>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</si>
  <si>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</si>
  <si>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</si>
  <si>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</si>
  <si>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</si>
  <si>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</si>
  <si>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</si>
  <si>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</si>
  <si>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</si>
  <si>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</si>
  <si>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</si>
  <si>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</si>
  <si>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</si>
  <si>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</si>
  <si>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</si>
  <si>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</si>
  <si>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</si>
  <si>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</si>
  <si>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</si>
  <si>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</si>
  <si>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</si>
  <si>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</si>
  <si>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</si>
  <si>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</si>
  <si>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</si>
  <si>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</si>
  <si>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</si>
  <si>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</si>
  <si>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</si>
  <si>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</si>
  <si>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</si>
  <si>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</si>
  <si>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</si>
  <si>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</si>
  <si>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</si>
  <si>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</si>
  <si>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</si>
  <si>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</si>
  <si>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</si>
  <si>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</si>
  <si>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</si>
  <si>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</si>
  <si>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</si>
  <si>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</si>
  <si>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</si>
  <si>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</si>
  <si>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</si>
  <si>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</si>
  <si>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</si>
  <si>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</si>
  <si>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</si>
  <si>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</si>
  <si>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</si>
  <si>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</si>
  <si>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</si>
  <si>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</si>
  <si>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</si>
  <si>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</si>
  <si>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</si>
  <si>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</si>
  <si>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</si>
  <si>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</si>
  <si>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</si>
  <si>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</si>
  <si>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</si>
  <si>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</si>
  <si>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</si>
  <si>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</si>
  <si>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</si>
  <si>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</si>
  <si>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</si>
  <si>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</si>
  <si>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</si>
  <si>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</si>
  <si>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</si>
  <si>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</si>
  <si>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</si>
  <si>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</si>
  <si>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</si>
  <si>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</si>
  <si>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</si>
  <si>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</si>
  <si>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</si>
  <si>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</si>
  <si>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</si>
  <si>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</si>
  <si>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</si>
  <si>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</si>
  <si>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</si>
  <si>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</si>
  <si>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</si>
  <si>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</si>
  <si>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</si>
  <si>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</si>
  <si>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</si>
  <si>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</si>
  <si>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</si>
  <si>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</si>
  <si>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</si>
  <si>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</si>
  <si>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</si>
  <si>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</si>
  <si>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</si>
  <si>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</si>
  <si>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</si>
  <si>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</si>
  <si>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</si>
  <si>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</si>
  <si>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</si>
  <si>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</si>
  <si>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</si>
  <si>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</si>
  <si>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</si>
  <si>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</si>
  <si>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</si>
  <si>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</si>
  <si>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</si>
  <si>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</si>
  <si>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</si>
  <si>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</si>
  <si>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</si>
  <si>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</si>
  <si>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</si>
  <si>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</si>
  <si>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</si>
  <si>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</si>
  <si>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</si>
  <si>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</si>
  <si>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</si>
  <si>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</si>
  <si>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</si>
  <si>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</si>
  <si>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</si>
  <si>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</si>
  <si>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</si>
  <si>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</si>
  <si>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</si>
  <si>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</si>
  <si>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</si>
  <si>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</si>
  <si>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</si>
  <si>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</si>
  <si>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</si>
  <si>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</si>
  <si>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</si>
  <si>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</si>
  <si>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</si>
  <si>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</si>
  <si>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</si>
  <si>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</si>
  <si>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</si>
  <si>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</si>
  <si>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</si>
  <si>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</si>
  <si>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</si>
  <si>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</si>
  <si>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</si>
  <si>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</si>
  <si>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</si>
  <si>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</si>
  <si>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</si>
  <si>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</si>
  <si>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</si>
  <si>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</si>
  <si>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</si>
  <si>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</si>
  <si>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</si>
  <si>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</si>
  <si>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</si>
  <si>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</si>
  <si>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</si>
  <si>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</si>
  <si>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</si>
  <si>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</si>
  <si>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</si>
  <si>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</si>
  <si>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</si>
  <si>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</si>
  <si>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</si>
  <si>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</si>
  <si>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</si>
  <si>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</si>
  <si>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</si>
  <si>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</si>
  <si>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</si>
  <si>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</si>
  <si>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</si>
  <si>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</si>
  <si>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</si>
  <si>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</si>
  <si>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</si>
  <si>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</si>
  <si>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</si>
  <si>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</si>
  <si>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</si>
  <si>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</si>
  <si>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</si>
  <si>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</si>
  <si>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</si>
  <si>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</si>
  <si>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</si>
  <si>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</si>
  <si>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</si>
  <si>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</si>
  <si>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</si>
  <si>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</si>
  <si>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</si>
  <si>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</si>
  <si>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</si>
  <si>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</si>
  <si>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</si>
  <si>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</si>
  <si>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</si>
  <si>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</si>
  <si>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</si>
  <si>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</si>
  <si>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</si>
  <si>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</si>
  <si>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</si>
  <si>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</si>
  <si>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</si>
  <si>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</si>
  <si>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</si>
  <si>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</si>
  <si>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</si>
  <si>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</si>
  <si>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</si>
  <si>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</si>
  <si>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</si>
  <si>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</si>
  <si>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</si>
  <si>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</si>
  <si>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</si>
  <si>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</si>
  <si>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</si>
  <si>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</si>
  <si>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</si>
  <si>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</si>
  <si>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</si>
  <si>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</si>
  <si>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</si>
  <si>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</si>
  <si>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</si>
  <si>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</si>
  <si>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</si>
  <si>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</si>
  <si>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</si>
  <si>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</si>
  <si>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</si>
  <si>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</si>
  <si>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</si>
  <si>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</si>
  <si>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</si>
  <si>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</si>
  <si>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</si>
  <si>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</si>
  <si>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</si>
  <si>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</si>
  <si>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</si>
  <si>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</si>
  <si>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</si>
  <si>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</si>
  <si>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</si>
  <si>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</si>
  <si>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</si>
  <si>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</si>
  <si>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</si>
  <si>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</si>
  <si>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</si>
  <si>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</si>
  <si>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</si>
  <si>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</si>
  <si>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</si>
  <si>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</si>
  <si>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</si>
  <si>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</si>
  <si>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</si>
  <si>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</si>
  <si>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</si>
  <si>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</si>
  <si>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</si>
  <si>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</si>
  <si>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</si>
  <si>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</si>
  <si>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</si>
  <si>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</si>
  <si>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</si>
  <si>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</si>
  <si>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</si>
  <si>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</si>
  <si>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</si>
  <si>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</si>
  <si>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</si>
  <si>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</si>
  <si>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</si>
  <si>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</si>
  <si>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</si>
  <si>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</si>
  <si>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</si>
  <si>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</si>
  <si>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</si>
  <si>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</si>
  <si>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</si>
  <si>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</si>
  <si>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</si>
  <si>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</si>
  <si>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</si>
  <si>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</si>
  <si>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</si>
  <si>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</si>
  <si>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</si>
  <si>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</si>
  <si>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</si>
  <si>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</si>
  <si>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</si>
  <si>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</si>
  <si>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</si>
  <si>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</si>
  <si>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</si>
  <si>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</si>
  <si>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</si>
  <si>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</si>
  <si>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</si>
  <si>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</si>
  <si>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</si>
  <si>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</si>
  <si>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</si>
  <si>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</si>
  <si>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</si>
  <si>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</si>
  <si>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</si>
  <si>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</si>
  <si>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</si>
  <si>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</si>
  <si>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</si>
  <si>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</si>
  <si>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</si>
  <si>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</si>
  <si>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</si>
  <si>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</si>
  <si>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</si>
  <si>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</si>
  <si>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</si>
  <si>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</si>
  <si>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</si>
  <si>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</si>
  <si>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</si>
  <si>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</si>
  <si>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</si>
  <si>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</si>
  <si>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</si>
  <si>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</si>
  <si>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</si>
  <si>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</si>
  <si>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</si>
  <si>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</si>
  <si>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</si>
  <si>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</si>
  <si>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</si>
  <si>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</si>
  <si>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</si>
  <si>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</si>
  <si>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</si>
  <si>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</si>
  <si>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</si>
  <si>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</si>
  <si>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</si>
  <si>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</si>
  <si>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</si>
  <si>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</si>
  <si>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</si>
  <si>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</si>
  <si>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</si>
  <si>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</si>
  <si>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</si>
  <si>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</si>
  <si>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</si>
  <si>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</si>
  <si>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</si>
  <si>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</si>
  <si>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</si>
  <si>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</si>
  <si>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</si>
  <si>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</si>
  <si>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</si>
  <si>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</si>
  <si>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</si>
  <si>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</si>
  <si>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</si>
  <si>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</si>
  <si>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</si>
  <si>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</si>
  <si>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</si>
  <si>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</si>
  <si>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</si>
  <si>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</si>
  <si>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</si>
  <si>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</si>
  <si>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</si>
  <si>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</si>
  <si>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</si>
  <si>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</si>
  <si>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</si>
  <si>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</si>
  <si>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</si>
  <si>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</si>
  <si>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</si>
  <si>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</si>
  <si>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</si>
  <si>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</si>
  <si>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</si>
  <si>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</si>
  <si>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</si>
  <si>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</si>
  <si>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</si>
  <si>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</si>
  <si>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</si>
  <si>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</si>
  <si>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</si>
  <si>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</si>
  <si>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</si>
  <si>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</si>
  <si>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</si>
  <si>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</si>
  <si>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</si>
  <si>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</si>
  <si>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</si>
  <si>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</si>
  <si>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</si>
  <si>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</si>
  <si>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</si>
  <si>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</si>
  <si>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</si>
  <si>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</si>
  <si>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</si>
  <si>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</si>
  <si>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</si>
  <si>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</si>
  <si>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</si>
  <si>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</si>
  <si>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</si>
  <si>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</si>
  <si>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</si>
  <si>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</si>
  <si>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</si>
  <si>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</si>
  <si>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</si>
  <si>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</si>
  <si>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</si>
  <si>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</si>
  <si>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</si>
  <si>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</si>
  <si>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</si>
  <si>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</si>
  <si>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</si>
  <si>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</si>
  <si>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</si>
  <si>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</si>
  <si>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</si>
  <si>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</si>
  <si>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</si>
  <si>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</si>
  <si>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</si>
  <si>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</si>
  <si>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</si>
  <si>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</si>
  <si>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</si>
  <si>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</si>
  <si>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</si>
  <si>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</si>
  <si>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</si>
  <si>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</si>
  <si>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</si>
  <si>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</si>
  <si>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</si>
  <si>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</si>
  <si>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</si>
  <si>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</si>
  <si>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</si>
  <si>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</si>
  <si>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</si>
  <si>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</si>
  <si>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</si>
  <si>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</si>
  <si>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</si>
  <si>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</si>
  <si>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</si>
  <si>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</si>
  <si>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</si>
  <si>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</si>
  <si>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</si>
  <si>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</si>
  <si>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</si>
  <si>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</si>
  <si>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</si>
  <si>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</si>
  <si>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</si>
  <si>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</si>
  <si>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</si>
  <si>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</si>
  <si>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</si>
  <si>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</si>
  <si>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</si>
  <si>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</si>
  <si>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</si>
  <si>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</si>
  <si>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</si>
  <si>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</si>
  <si>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</si>
  <si>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</si>
  <si>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</si>
  <si>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</si>
  <si>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</si>
  <si>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</si>
  <si>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</si>
  <si>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</si>
  <si>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</si>
  <si>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</si>
  <si>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</si>
  <si>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</si>
  <si>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</si>
  <si>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</si>
  <si>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</si>
  <si>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</si>
  <si>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</si>
  <si>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</si>
  <si>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</si>
  <si>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</si>
  <si>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</si>
  <si>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</si>
  <si>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</si>
  <si>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</si>
  <si>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</si>
  <si>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</si>
  <si>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</si>
  <si>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</si>
  <si>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</si>
  <si>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</si>
  <si>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</si>
  <si>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</si>
  <si>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</si>
  <si>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</si>
  <si>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</si>
  <si>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</si>
  <si>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</si>
  <si>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</si>
  <si>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</si>
  <si>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</si>
  <si>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</si>
  <si>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</si>
  <si>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</si>
  <si>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</si>
  <si>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</si>
  <si>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</si>
  <si>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</si>
  <si>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</si>
  <si>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</si>
  <si>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</si>
  <si>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</si>
  <si>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</si>
  <si>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</si>
  <si>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</si>
  <si>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</si>
  <si>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</si>
  <si>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</si>
  <si>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</si>
  <si>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</si>
  <si>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</si>
  <si>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</si>
  <si>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</si>
  <si>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</si>
  <si>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</si>
  <si>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</si>
  <si>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</si>
  <si>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</si>
  <si>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</si>
  <si>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</si>
  <si>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</si>
  <si>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</si>
  <si>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</si>
  <si>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</si>
  <si>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</si>
  <si>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</si>
  <si>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</si>
  <si>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</si>
  <si>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</si>
  <si>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</si>
  <si>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</si>
  <si>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</si>
  <si>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</si>
  <si>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</si>
  <si>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</si>
  <si>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</si>
  <si>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</si>
  <si>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</si>
  <si>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</si>
  <si>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</si>
  <si>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</si>
  <si>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</si>
  <si>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</si>
  <si>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</si>
  <si>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</si>
  <si>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</si>
  <si>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</si>
  <si>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</si>
  <si>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</si>
  <si>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</si>
  <si>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</si>
  <si>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</si>
  <si>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</si>
  <si>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</si>
  <si>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</si>
  <si>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</si>
  <si>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</si>
  <si>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</si>
  <si>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</si>
  <si>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</si>
  <si>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</si>
  <si>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</si>
  <si>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</si>
  <si>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</si>
  <si>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</si>
  <si>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</si>
  <si>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</si>
  <si>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</si>
  <si>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</si>
  <si>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</si>
  <si>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</si>
  <si>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</si>
  <si>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</si>
  <si>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</si>
  <si>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</si>
  <si>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</si>
  <si>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</si>
  <si>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</si>
  <si>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</si>
  <si>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</si>
  <si>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</si>
  <si>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</si>
  <si>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</si>
  <si>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</si>
  <si>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</si>
  <si>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</si>
  <si>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</si>
  <si>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</si>
  <si>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</si>
  <si>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</si>
  <si>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</si>
  <si>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</si>
  <si>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</si>
  <si>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</si>
  <si>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</si>
  <si>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</si>
  <si>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</si>
  <si>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</si>
  <si>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</si>
  <si>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</si>
  <si>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</si>
  <si>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</si>
  <si>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</si>
  <si>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</si>
  <si>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</si>
  <si>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</si>
  <si>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</si>
  <si>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</si>
  <si>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</si>
  <si>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</si>
  <si>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</si>
  <si>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</si>
  <si>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</si>
  <si>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</si>
  <si>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</si>
  <si>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</si>
  <si>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</si>
  <si>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</si>
  <si>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</si>
  <si>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</si>
  <si>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</si>
  <si>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</si>
  <si>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</si>
  <si>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</si>
  <si>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</si>
  <si>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</si>
  <si>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</si>
  <si>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</si>
  <si>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</si>
  <si>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</si>
  <si>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</si>
  <si>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</si>
  <si>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</si>
  <si>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</si>
  <si>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</si>
  <si>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</si>
  <si>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</si>
  <si>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</si>
  <si>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</si>
  <si>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</si>
  <si>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</si>
  <si>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</si>
  <si>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</si>
  <si>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</si>
  <si>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</si>
  <si>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</si>
  <si>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</si>
  <si>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</si>
  <si>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</si>
  <si>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</si>
  <si>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</si>
  <si>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</si>
  <si>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</si>
  <si>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</si>
  <si>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</si>
  <si>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</si>
  <si>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</si>
  <si>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</si>
  <si>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</si>
  <si>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</si>
  <si>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</si>
  <si>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</si>
  <si>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</si>
  <si>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</si>
  <si>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</si>
  <si>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</si>
  <si>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</si>
  <si>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</si>
  <si>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</si>
  <si>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</si>
  <si>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</si>
  <si>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</si>
  <si>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</si>
  <si>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</si>
  <si>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</si>
  <si>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</si>
  <si>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</si>
  <si>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</si>
  <si>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</si>
  <si>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</si>
  <si>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</si>
  <si>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</si>
  <si>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</si>
  <si>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</si>
  <si>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</si>
  <si>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</si>
  <si>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</si>
  <si>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</si>
  <si>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</si>
  <si>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</si>
  <si>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</si>
  <si>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</si>
  <si>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</si>
  <si>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</si>
  <si>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</si>
  <si>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</si>
  <si>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</si>
  <si>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</si>
  <si>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</si>
  <si>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</si>
  <si>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</si>
  <si>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</si>
  <si>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</si>
  <si>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</si>
  <si>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</si>
  <si>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</si>
  <si>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</si>
  <si>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</si>
  <si>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</si>
  <si>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</si>
  <si>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</si>
  <si>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</si>
  <si>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</si>
  <si>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</si>
  <si>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</si>
  <si>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</si>
  <si>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</si>
  <si>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</si>
  <si>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</si>
  <si>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</si>
  <si>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</si>
  <si>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</si>
  <si>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</si>
  <si>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</si>
  <si>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</si>
  <si>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</si>
  <si>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</si>
  <si>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</si>
  <si>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</si>
  <si>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</si>
  <si>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</si>
  <si>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</si>
  <si>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</si>
  <si>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</si>
  <si>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</si>
  <si>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</si>
  <si>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</si>
  <si>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</si>
  <si>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</si>
  <si>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</si>
  <si>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</si>
  <si>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</si>
  <si>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</si>
  <si>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</si>
  <si>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</si>
  <si>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</si>
  <si>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</si>
  <si>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</si>
  <si>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</si>
  <si>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</si>
  <si>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</si>
  <si>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</si>
  <si>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</si>
  <si>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</si>
  <si>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</si>
  <si>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</si>
  <si>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</si>
  <si>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</si>
  <si>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</si>
  <si>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</si>
  <si>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</si>
  <si>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</si>
  <si>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</si>
  <si>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</si>
  <si>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</si>
  <si>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</si>
  <si>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</si>
  <si>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</si>
  <si>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</si>
  <si>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</si>
  <si>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</si>
  <si>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</si>
  <si>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</si>
  <si>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</si>
  <si>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</si>
  <si>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</si>
  <si>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</si>
  <si>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</si>
  <si>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</si>
  <si>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</si>
  <si>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</si>
  <si>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</si>
  <si>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</si>
  <si>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</si>
  <si>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</si>
  <si>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</si>
  <si>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</si>
  <si>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</si>
  <si>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</si>
  <si>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</si>
  <si>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</si>
  <si>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</si>
  <si>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</si>
  <si>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</si>
  <si>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</si>
  <si>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</si>
  <si>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</si>
  <si>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</si>
  <si>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</si>
  <si>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</si>
  <si>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</si>
  <si>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</si>
  <si>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</si>
  <si>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</si>
  <si>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</si>
  <si>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</si>
  <si>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</si>
  <si>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</si>
  <si>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</si>
  <si>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</si>
  <si>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</si>
  <si>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</si>
  <si>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</si>
  <si>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</si>
  <si>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</si>
  <si>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</si>
  <si>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</si>
  <si>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</si>
  <si>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</si>
  <si>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</si>
  <si>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</si>
  <si>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</si>
  <si>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</si>
  <si>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</si>
  <si>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</si>
  <si>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</si>
  <si>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</si>
  <si>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</si>
  <si>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</si>
  <si>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</si>
  <si>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</si>
  <si>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</si>
  <si>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</si>
  <si>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</si>
  <si>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</si>
  <si>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</si>
  <si>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</si>
  <si>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</si>
  <si>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</si>
  <si>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</si>
  <si>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</si>
  <si>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</si>
  <si>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</si>
  <si>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</si>
  <si>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</si>
  <si>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</si>
  <si>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</si>
  <si>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</si>
  <si>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</si>
  <si>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</si>
  <si>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</si>
  <si>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</si>
  <si>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</si>
  <si>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</si>
  <si>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</si>
  <si>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</si>
  <si>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</si>
  <si>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</si>
  <si>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</si>
  <si>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</si>
  <si>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</si>
  <si>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</si>
  <si>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</si>
  <si>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</si>
  <si>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</si>
  <si>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</si>
  <si>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</si>
  <si>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</si>
  <si>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</si>
  <si>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</si>
  <si>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</si>
  <si>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</si>
  <si>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</si>
  <si>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</si>
  <si>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</si>
  <si>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</si>
  <si>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</si>
  <si>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</si>
  <si>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</si>
  <si>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</si>
  <si>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</si>
  <si>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</si>
  <si>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</si>
  <si>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</si>
  <si>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</si>
  <si>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</si>
  <si>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</si>
  <si>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</si>
  <si>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</si>
  <si>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</si>
  <si>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</si>
  <si>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</si>
  <si>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</si>
  <si>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</si>
  <si>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</si>
  <si>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</si>
  <si>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</si>
  <si>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</si>
  <si>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</si>
  <si>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</si>
  <si>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</si>
  <si>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</si>
  <si>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</si>
  <si>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</si>
  <si>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</si>
  <si>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</si>
  <si>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</si>
  <si>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</si>
  <si>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</si>
  <si>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</si>
  <si>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</si>
  <si>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</si>
  <si>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</si>
  <si>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</si>
  <si>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</si>
  <si>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</si>
  <si>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</si>
  <si>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</si>
  <si>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</si>
  <si>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</si>
  <si>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</si>
  <si>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</si>
  <si>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</si>
  <si>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</si>
  <si>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</si>
  <si>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</si>
  <si>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</si>
  <si>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</si>
  <si>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</si>
  <si>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</si>
  <si>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</si>
  <si>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</si>
  <si>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</si>
  <si>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</si>
  <si>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</si>
  <si>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</si>
  <si>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</si>
  <si>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</si>
  <si>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</si>
  <si>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</si>
  <si>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</si>
  <si>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</si>
  <si>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</si>
  <si>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</si>
  <si>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</si>
  <si>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</si>
  <si>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</si>
  <si>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</si>
  <si>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</si>
  <si>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</si>
  <si>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</si>
  <si>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</si>
  <si>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</si>
  <si>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</si>
  <si>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</si>
  <si>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</si>
  <si>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</si>
  <si>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</si>
  <si>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</si>
  <si>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</si>
  <si>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</si>
  <si>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</si>
  <si>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</si>
  <si>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</si>
  <si>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</si>
  <si>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</si>
  <si>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</si>
  <si>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</si>
  <si>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</si>
  <si>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</si>
  <si>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</si>
  <si>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</si>
  <si>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</si>
  <si>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</si>
  <si>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</si>
  <si>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</si>
  <si>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</si>
  <si>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</si>
  <si>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</si>
  <si>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</si>
  <si>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</si>
  <si>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</si>
  <si>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</si>
  <si>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</si>
  <si>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</si>
  <si>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</si>
  <si>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</si>
  <si>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</si>
  <si>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</si>
  <si>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</si>
  <si>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</si>
  <si>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</si>
  <si>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</si>
  <si>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</si>
  <si>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</si>
  <si>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</si>
  <si>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</si>
  <si>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</si>
  <si>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</si>
  <si>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</si>
  <si>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</si>
  <si>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</si>
  <si>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</si>
  <si>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</si>
  <si>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</si>
  <si>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</si>
  <si>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</si>
  <si>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</si>
  <si>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</si>
  <si>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</si>
  <si>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</si>
  <si>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</si>
  <si>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</si>
  <si>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</si>
  <si>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</si>
  <si>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</si>
  <si>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</si>
  <si>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</si>
  <si>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</si>
  <si>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</si>
  <si>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</si>
  <si>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</si>
  <si>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</si>
  <si>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</si>
  <si>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</si>
  <si>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</si>
  <si>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</si>
  <si>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</si>
  <si>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</si>
  <si>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</si>
  <si>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</si>
  <si>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</si>
  <si>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</si>
  <si>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</si>
  <si>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</si>
  <si>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</si>
  <si>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</si>
  <si>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</si>
  <si>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</si>
  <si>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</si>
  <si>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</si>
  <si>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</si>
  <si>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</si>
  <si>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</si>
  <si>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</si>
  <si>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</si>
  <si>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</si>
  <si>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</si>
  <si>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</si>
  <si>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</si>
  <si>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</si>
  <si>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</si>
  <si>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</si>
  <si>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</si>
  <si>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</si>
  <si>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</si>
  <si>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</si>
  <si>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</si>
  <si>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</si>
  <si>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</si>
  <si>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</si>
  <si>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</si>
  <si>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</si>
  <si>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</si>
  <si>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</si>
  <si>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</si>
  <si>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</si>
  <si>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</si>
  <si>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</si>
  <si>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</si>
  <si>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</si>
  <si>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</si>
  <si>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</si>
  <si>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</si>
  <si>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</si>
  <si>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</si>
  <si>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</si>
  <si>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</si>
  <si>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</si>
  <si>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</si>
  <si>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</si>
  <si>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</si>
  <si>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</si>
  <si>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</si>
  <si>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</si>
  <si>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</si>
  <si>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</si>
  <si>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</si>
  <si>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</si>
  <si>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</si>
  <si>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</si>
  <si>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</si>
  <si>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</si>
  <si>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</si>
  <si>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</si>
  <si>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</si>
  <si>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</si>
  <si>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</si>
  <si>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</si>
  <si>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</si>
  <si>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</si>
  <si>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</si>
  <si>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</si>
  <si>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</si>
  <si>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</si>
  <si>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</si>
  <si>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</si>
  <si>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</si>
  <si>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</si>
  <si>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</si>
  <si>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</si>
  <si>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</si>
  <si>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</si>
  <si>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</si>
  <si>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</si>
  <si>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</si>
  <si>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</si>
  <si>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</si>
  <si>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</si>
  <si>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</si>
  <si>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</si>
  <si>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</si>
  <si>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</si>
  <si>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</si>
  <si>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</si>
  <si>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</si>
  <si>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</si>
  <si>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</si>
  <si>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</si>
  <si>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</si>
  <si>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</si>
  <si>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</si>
  <si>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</si>
  <si>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</si>
  <si>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</si>
  <si>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</si>
  <si>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</si>
  <si>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</si>
  <si>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</si>
  <si>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</si>
  <si>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</si>
  <si>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</si>
  <si>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</si>
  <si>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</si>
  <si>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</si>
  <si>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</si>
  <si>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</si>
  <si>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</si>
  <si>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</si>
  <si>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</si>
  <si>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</si>
  <si>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</si>
  <si>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</si>
  <si>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</si>
  <si>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</si>
  <si>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</si>
  <si>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</si>
  <si>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</si>
  <si>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</si>
  <si>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</si>
  <si>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</si>
  <si>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</si>
  <si>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</si>
  <si>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</si>
  <si>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</si>
  <si>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</si>
  <si>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</si>
  <si>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</si>
  <si>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</si>
  <si>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</si>
  <si>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</si>
  <si>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</si>
  <si>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</si>
  <si>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</si>
  <si>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</si>
  <si>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</si>
  <si>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</si>
  <si>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</si>
  <si>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</si>
  <si>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</si>
  <si>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</si>
  <si>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</si>
  <si>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</si>
  <si>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</si>
  <si>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</si>
  <si>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</si>
  <si>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</si>
  <si>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</si>
  <si>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</si>
  <si>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</si>
  <si>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</si>
  <si>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</si>
  <si>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</si>
  <si>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</si>
  <si>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</si>
  <si>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</si>
  <si>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</si>
  <si>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</si>
  <si>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</si>
  <si>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</si>
  <si>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</si>
  <si>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</si>
  <si>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</si>
  <si>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</si>
  <si>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</si>
  <si>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</si>
  <si>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</si>
  <si>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</si>
  <si>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</si>
  <si>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</si>
  <si>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</si>
  <si>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</si>
  <si>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</si>
  <si>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</si>
  <si>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</si>
  <si>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</si>
  <si>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</si>
  <si>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</si>
  <si>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</si>
  <si>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</si>
  <si>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</si>
  <si>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</si>
  <si>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</si>
  <si>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</si>
  <si>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</si>
  <si>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</si>
  <si>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</si>
  <si>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</si>
  <si>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</si>
  <si>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</si>
  <si>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</si>
  <si>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</si>
  <si>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</si>
  <si>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</si>
  <si>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</si>
  <si>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</si>
  <si>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</si>
  <si>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</si>
  <si>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</si>
  <si>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</si>
  <si>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</si>
  <si>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</si>
  <si>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</si>
  <si>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</si>
  <si>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</si>
  <si>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</si>
  <si>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</si>
  <si>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</si>
  <si>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</si>
  <si>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</si>
  <si>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</si>
  <si>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</si>
  <si>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</si>
  <si>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</si>
  <si>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</si>
  <si>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</si>
  <si>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</si>
  <si>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</si>
  <si>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</si>
  <si>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</si>
  <si>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</si>
  <si>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</si>
  <si>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</si>
  <si>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</si>
  <si>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</si>
  <si>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</si>
  <si>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</si>
  <si>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</si>
  <si>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</si>
  <si>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</si>
  <si>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</si>
  <si>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</si>
  <si>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</si>
  <si>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</si>
  <si>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</si>
  <si>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</si>
  <si>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</si>
  <si>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</si>
  <si>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</si>
  <si>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</si>
  <si>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</si>
  <si>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</si>
  <si>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</si>
  <si>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</si>
  <si>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</si>
  <si>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</si>
  <si>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</si>
  <si>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</si>
  <si>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</si>
  <si>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</si>
  <si>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</si>
  <si>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</si>
  <si>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</si>
  <si>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</si>
  <si>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</si>
  <si>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</si>
  <si>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</si>
  <si>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</si>
  <si>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</si>
  <si>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</si>
  <si>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</si>
  <si>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</si>
  <si>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</si>
  <si>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</si>
  <si>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</si>
  <si>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</si>
  <si>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</si>
  <si>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</si>
  <si>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</si>
  <si>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</si>
  <si>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</si>
  <si>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</si>
  <si>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</si>
  <si>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</si>
  <si>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</si>
  <si>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</si>
  <si>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</si>
  <si>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</si>
  <si>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</si>
  <si>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</si>
  <si>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</si>
  <si>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</si>
  <si>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</si>
  <si>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</si>
  <si>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</si>
  <si>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</si>
  <si>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</si>
  <si>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</si>
  <si>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</si>
  <si>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</si>
  <si>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</si>
  <si>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</si>
  <si>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</si>
  <si>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</si>
  <si>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</si>
  <si>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</si>
  <si>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</si>
  <si>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</si>
  <si>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</si>
  <si>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</si>
  <si>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</si>
  <si>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</si>
  <si>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</si>
  <si>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</si>
  <si>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</si>
  <si>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</si>
  <si>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</si>
  <si>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</si>
  <si>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</si>
  <si>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</si>
  <si>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</si>
  <si>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</si>
  <si>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</si>
  <si>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</si>
  <si>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</si>
  <si>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</si>
  <si>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</si>
  <si>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</si>
  <si>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</si>
  <si>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</si>
  <si>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</si>
  <si>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</si>
  <si>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</si>
  <si>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</si>
  <si>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</si>
  <si>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</si>
  <si>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</si>
  <si>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</si>
  <si>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</si>
  <si>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</si>
  <si>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</si>
  <si>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</si>
  <si>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</si>
  <si>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</si>
  <si>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</si>
  <si>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</si>
  <si>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</si>
  <si>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</si>
  <si>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</si>
  <si>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</si>
  <si>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</si>
  <si>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</si>
  <si>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</si>
  <si>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</si>
  <si>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</si>
  <si>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</si>
  <si>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</si>
  <si>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</si>
  <si>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</si>
  <si>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</si>
  <si>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</si>
  <si>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</si>
  <si>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</si>
  <si>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</si>
  <si>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</si>
  <si>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</si>
  <si>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</si>
  <si>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</si>
  <si>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</si>
  <si>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</si>
  <si>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</si>
  <si>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</si>
  <si>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</si>
  <si>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</si>
  <si>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</si>
  <si>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</si>
  <si>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</si>
  <si>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</si>
  <si>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</si>
  <si>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</si>
  <si>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</si>
  <si>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</si>
  <si>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</si>
  <si>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</si>
  <si>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</si>
  <si>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</si>
  <si>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</si>
  <si>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</si>
  <si>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</si>
  <si>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</si>
  <si>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</si>
  <si>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</si>
  <si>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</si>
  <si>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</si>
  <si>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</si>
  <si>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</si>
  <si>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</si>
  <si>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</si>
  <si>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</si>
  <si>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</si>
  <si>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</si>
  <si>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</si>
  <si>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</si>
  <si>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</si>
  <si>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</si>
  <si>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</si>
  <si>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</si>
  <si>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</si>
  <si>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</si>
  <si>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</si>
  <si>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</si>
  <si>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</si>
  <si>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</si>
  <si>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</si>
  <si>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</si>
  <si>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</si>
  <si>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</si>
  <si>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</si>
  <si>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</si>
  <si>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</si>
  <si>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</si>
  <si>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</si>
  <si>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</si>
  <si>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</si>
  <si>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</si>
  <si>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</si>
  <si>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</si>
  <si>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</si>
  <si>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</si>
  <si>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</si>
  <si>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</si>
  <si>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</si>
  <si>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</si>
  <si>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</si>
  <si>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</si>
  <si>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</si>
  <si>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</si>
  <si>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</si>
  <si>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</si>
  <si>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</si>
  <si>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</si>
  <si>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</si>
  <si>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</si>
  <si>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</si>
  <si>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</si>
  <si>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</si>
  <si>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</si>
  <si>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</si>
  <si>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</si>
  <si>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</si>
  <si>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</si>
  <si>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</si>
  <si>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</si>
  <si>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</si>
  <si>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</si>
  <si>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</si>
  <si>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</si>
  <si>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</si>
  <si>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</si>
  <si>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</si>
  <si>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</si>
  <si>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</si>
  <si>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</si>
  <si>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</si>
  <si>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</si>
  <si>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</si>
  <si>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</si>
  <si>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</si>
  <si>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</si>
  <si>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</si>
  <si>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</si>
  <si>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</si>
  <si>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</si>
  <si>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</si>
  <si>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</si>
  <si>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</si>
  <si>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</si>
  <si>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</si>
  <si>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</si>
  <si>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</si>
  <si>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</si>
  <si>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</si>
  <si>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</si>
  <si>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</si>
  <si>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</si>
  <si>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</si>
  <si>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</si>
  <si>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</si>
  <si>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</si>
  <si>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</si>
  <si>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</si>
  <si>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</si>
  <si>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</si>
  <si>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</si>
  <si>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</si>
  <si>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</si>
  <si>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</si>
  <si>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</si>
  <si>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</si>
  <si>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</si>
  <si>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</si>
  <si>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</si>
  <si>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</si>
  <si>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</si>
  <si>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</si>
  <si>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</si>
  <si>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</si>
  <si>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</si>
  <si>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</si>
  <si>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</si>
  <si>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</si>
  <si>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</si>
  <si>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</si>
  <si>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</si>
  <si>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</si>
  <si>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</si>
  <si>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</si>
  <si>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</si>
  <si>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</si>
  <si>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</si>
  <si>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</si>
  <si>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</si>
  <si>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</si>
  <si>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</si>
  <si>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</si>
  <si>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</si>
  <si>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</si>
  <si>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</si>
  <si>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</si>
  <si>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</si>
  <si>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</si>
  <si>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</si>
  <si>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</si>
  <si>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</si>
  <si>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</si>
  <si>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</si>
  <si>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</si>
  <si>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</si>
  <si>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</si>
  <si>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</si>
  <si>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</si>
  <si>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</si>
  <si>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</si>
  <si>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</si>
  <si>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</si>
  <si>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</si>
  <si>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</si>
  <si>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</si>
  <si>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</si>
  <si>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</si>
  <si>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</si>
  <si>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</si>
  <si>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</si>
  <si>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</si>
  <si>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</si>
  <si>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</si>
  <si>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</si>
  <si>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</si>
  <si>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</si>
  <si>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</si>
  <si>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</si>
  <si>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</si>
  <si>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</si>
  <si>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</si>
  <si>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</si>
  <si>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</si>
  <si>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</si>
  <si>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</si>
  <si>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</si>
  <si>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</si>
  <si>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</si>
  <si>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</si>
  <si>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</si>
  <si>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</si>
  <si>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</si>
  <si>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</si>
  <si>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</si>
  <si>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</si>
  <si>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</si>
  <si>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</si>
  <si>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</si>
  <si>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</si>
  <si>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</si>
  <si>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</si>
  <si>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</si>
  <si>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</si>
  <si>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</si>
  <si>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</si>
  <si>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</si>
  <si>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</si>
  <si>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</si>
  <si>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</si>
  <si>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</si>
  <si>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</si>
  <si>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</si>
  <si>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</si>
  <si>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</si>
  <si>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</si>
  <si>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</si>
  <si>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</si>
  <si>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</si>
  <si>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</si>
  <si>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</si>
  <si>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</si>
  <si>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</si>
  <si>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</si>
  <si>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</si>
  <si>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</si>
  <si>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</si>
  <si>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</si>
  <si>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</si>
  <si>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</si>
  <si>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</si>
  <si>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</si>
  <si>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</si>
  <si>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</si>
  <si>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</si>
  <si>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</si>
  <si>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</si>
  <si>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</si>
  <si>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</si>
  <si>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</si>
  <si>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</si>
  <si>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</si>
  <si>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</si>
  <si>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</si>
  <si>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</si>
  <si>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</si>
  <si>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</si>
  <si>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</si>
  <si>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</si>
  <si>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</si>
  <si>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</si>
  <si>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</si>
  <si>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</si>
  <si>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</si>
  <si>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</si>
  <si>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</si>
  <si>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</si>
  <si>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</si>
  <si>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</si>
  <si>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</si>
  <si>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</si>
  <si>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</si>
  <si>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</si>
  <si>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</si>
  <si>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</si>
  <si>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</si>
  <si>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</si>
  <si>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</si>
  <si>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</si>
  <si>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</si>
  <si>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</si>
  <si>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</si>
  <si>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</si>
  <si>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</si>
  <si>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</si>
  <si>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</si>
  <si>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</si>
  <si>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</si>
  <si>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</si>
  <si>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</si>
  <si>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</si>
  <si>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</si>
  <si>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</si>
  <si>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</si>
  <si>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</si>
  <si>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</si>
  <si>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</si>
  <si>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</si>
  <si>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</si>
  <si>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</si>
  <si>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</si>
  <si>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</si>
  <si>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</si>
  <si>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</si>
  <si>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</si>
  <si>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</si>
  <si>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</si>
  <si>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</si>
  <si>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</si>
  <si>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</si>
  <si>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</si>
  <si>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</si>
  <si>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</si>
  <si>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</si>
  <si>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</si>
  <si>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</si>
  <si>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</si>
  <si>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</si>
  <si>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</si>
  <si>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</si>
  <si>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</si>
  <si>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</si>
  <si>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</si>
  <si>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</si>
  <si>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</si>
  <si>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</si>
  <si>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</si>
  <si>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</si>
  <si>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</si>
  <si>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</si>
  <si>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</si>
  <si>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</si>
  <si>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</si>
  <si>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</si>
  <si>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</si>
  <si>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</si>
  <si>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</si>
  <si>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</si>
  <si>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</si>
  <si>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</si>
  <si>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</si>
  <si>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</si>
  <si>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</si>
  <si>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</si>
  <si>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</si>
  <si>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</si>
  <si>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</si>
  <si>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</si>
  <si>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</si>
  <si>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</si>
  <si>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</si>
  <si>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</si>
  <si>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</si>
  <si>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</si>
  <si>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</si>
  <si>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</si>
  <si>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</si>
  <si>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</si>
  <si>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</si>
  <si>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</si>
  <si>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</si>
  <si>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</si>
  <si>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</si>
  <si>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</si>
  <si>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</si>
  <si>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</si>
  <si>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</si>
  <si>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</si>
  <si>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</si>
  <si>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</si>
  <si>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</si>
  <si>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</si>
  <si>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</si>
  <si>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</si>
  <si>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</si>
  <si>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</si>
  <si>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</si>
  <si>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</si>
  <si>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</si>
  <si>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</si>
  <si>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</si>
  <si>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</si>
  <si>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</si>
  <si>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</si>
  <si>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</si>
  <si>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</si>
  <si>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</si>
  <si>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</si>
  <si>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</si>
  <si>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</si>
  <si>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</si>
  <si>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</si>
  <si>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</si>
  <si>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</si>
  <si>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</si>
  <si>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</si>
  <si>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</si>
  <si>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</si>
  <si>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</si>
  <si>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</si>
  <si>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</si>
  <si>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</si>
  <si>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</si>
  <si>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</si>
  <si>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</si>
  <si>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</si>
  <si>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</si>
  <si>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</si>
  <si>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</si>
  <si>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</si>
  <si>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</si>
  <si>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</si>
  <si>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</si>
  <si>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</si>
  <si>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</si>
  <si>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</si>
  <si>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</si>
  <si>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</si>
  <si>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</si>
  <si>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</si>
  <si>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</si>
  <si>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</si>
  <si>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</si>
  <si>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</si>
  <si>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</si>
  <si>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</si>
  <si>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</si>
  <si>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</si>
  <si>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</si>
  <si>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</si>
  <si>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</si>
  <si>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</si>
  <si>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</si>
  <si>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</si>
  <si>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</si>
  <si>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</si>
  <si>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</si>
  <si>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</si>
  <si>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</si>
  <si>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</si>
  <si>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</si>
  <si>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</si>
  <si>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</si>
  <si>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</si>
  <si>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</si>
  <si>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</si>
  <si>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</si>
  <si>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</si>
  <si>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</si>
  <si>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</si>
  <si>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</si>
  <si>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</si>
  <si>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</si>
  <si>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</si>
  <si>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</si>
  <si>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</si>
  <si>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</si>
  <si>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</si>
  <si>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</si>
  <si>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</si>
  <si>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</si>
  <si>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</si>
  <si>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</si>
  <si>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</si>
  <si>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</si>
  <si>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</si>
  <si>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</si>
  <si>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</si>
  <si>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</si>
  <si>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</si>
  <si>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</si>
  <si>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</si>
  <si>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</si>
  <si>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</si>
  <si>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</si>
  <si>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</si>
  <si>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</si>
  <si>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</si>
  <si>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</si>
  <si>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</si>
  <si>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</si>
  <si>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</si>
  <si>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</si>
  <si>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</si>
  <si>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</si>
  <si>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</si>
  <si>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</si>
  <si>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</si>
  <si>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</si>
  <si>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</si>
  <si>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</si>
  <si>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</si>
  <si>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</si>
  <si>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</si>
  <si>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</si>
  <si>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</si>
  <si>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</si>
  <si>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</si>
  <si>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</si>
  <si>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</si>
  <si>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</si>
  <si>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</si>
  <si>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</si>
  <si>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</si>
  <si>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</si>
  <si>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</si>
  <si>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</si>
  <si>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</si>
  <si>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</si>
  <si>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</si>
  <si>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</si>
  <si>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</si>
  <si>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</si>
  <si>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</si>
  <si>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</si>
  <si>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</si>
  <si>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</si>
  <si>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</si>
  <si>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</si>
  <si>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</si>
  <si>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</si>
  <si>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</si>
  <si>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</si>
  <si>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</si>
  <si>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</si>
  <si>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</si>
  <si>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</si>
  <si>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</si>
  <si>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</si>
  <si>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</si>
  <si>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</si>
  <si>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</si>
  <si>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</si>
  <si>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</si>
  <si>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</si>
  <si>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</si>
  <si>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</si>
  <si>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</si>
  <si>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</si>
  <si>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</si>
  <si>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</si>
  <si>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</si>
  <si>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</si>
  <si>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</si>
  <si>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</si>
  <si>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</si>
  <si>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</si>
  <si>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</si>
  <si>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</si>
  <si>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</si>
  <si>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</si>
  <si>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</si>
  <si>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</si>
  <si>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</si>
  <si>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</si>
  <si>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</si>
  <si>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</si>
  <si>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</si>
  <si>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</si>
  <si>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</si>
  <si>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</si>
  <si>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</si>
  <si>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</si>
  <si>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</si>
  <si>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</si>
  <si>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</si>
  <si>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</si>
  <si>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</si>
  <si>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</si>
  <si>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</si>
  <si>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</si>
  <si>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</si>
  <si>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</si>
  <si>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</si>
  <si>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</si>
  <si>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</si>
  <si>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</si>
  <si>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</si>
  <si>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</si>
  <si>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</si>
  <si>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</si>
  <si>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</si>
  <si>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</si>
  <si>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</si>
  <si>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</si>
  <si>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</si>
  <si>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</si>
  <si>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</si>
  <si>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</si>
  <si>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</si>
  <si>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</si>
  <si>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</si>
  <si>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</si>
  <si>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</si>
  <si>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</si>
  <si>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</si>
  <si>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</si>
  <si>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</si>
  <si>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</si>
  <si>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</si>
  <si>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</si>
  <si>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</si>
  <si>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</si>
  <si>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</si>
  <si>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</si>
  <si>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</si>
  <si>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</si>
  <si>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</si>
  <si>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</si>
  <si>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</si>
  <si>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</si>
  <si>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</si>
  <si>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</si>
  <si>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</si>
  <si>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</si>
  <si>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</si>
  <si>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</si>
  <si>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</si>
  <si>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</si>
  <si>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</si>
  <si>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</si>
  <si>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</si>
  <si>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</si>
  <si>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</si>
  <si>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</si>
  <si>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</si>
  <si>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</si>
  <si>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</si>
  <si>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</si>
  <si>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</si>
  <si>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</si>
  <si>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</si>
  <si>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</si>
  <si>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</si>
  <si>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</si>
  <si>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</si>
  <si>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</si>
  <si>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</si>
  <si>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</si>
  <si>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</si>
  <si>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</si>
  <si>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</si>
  <si>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</si>
  <si>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</si>
  <si>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</si>
  <si>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</si>
  <si>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</si>
  <si>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</si>
  <si>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</si>
  <si>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</si>
  <si>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</si>
  <si>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</si>
  <si>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</si>
  <si>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</si>
  <si>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</si>
  <si>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</si>
  <si>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</si>
  <si>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</si>
  <si>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</si>
  <si>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</si>
  <si>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</si>
  <si>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</si>
  <si>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</si>
  <si>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</si>
  <si>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</si>
  <si>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</si>
  <si>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</si>
  <si>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</si>
  <si>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</si>
  <si>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</si>
  <si>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</si>
  <si>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</si>
  <si>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</si>
  <si>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</si>
  <si>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</si>
  <si>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</si>
  <si>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</si>
  <si>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</si>
  <si>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</si>
  <si>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</si>
  <si>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</si>
  <si>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</si>
  <si>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</si>
  <si>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</si>
  <si>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</si>
  <si>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</si>
  <si>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</si>
  <si>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</si>
  <si>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</si>
  <si>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</si>
  <si>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</si>
  <si>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</si>
  <si>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</si>
  <si>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</si>
  <si>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</si>
  <si>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</si>
  <si>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</si>
  <si>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</si>
  <si>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</si>
  <si>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</si>
  <si>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</si>
  <si>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</si>
  <si>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</si>
  <si>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</si>
  <si>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</si>
  <si>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</si>
  <si>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</si>
  <si>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</si>
  <si>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</si>
  <si>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</si>
  <si>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</si>
  <si>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</si>
  <si>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</si>
  <si>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</si>
  <si>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</si>
  <si>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</si>
  <si>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</si>
  <si>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</si>
  <si>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</si>
  <si>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</si>
  <si>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</si>
  <si>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</si>
  <si>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</si>
  <si>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</si>
  <si>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</si>
  <si>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</si>
  <si>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</si>
  <si>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</si>
  <si>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</si>
  <si>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</si>
  <si>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</si>
  <si>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</si>
  <si>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</si>
  <si>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</si>
  <si>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</si>
  <si>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</si>
  <si>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</si>
  <si>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</si>
  <si>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</si>
  <si>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</si>
  <si>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</si>
  <si>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</si>
  <si>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</si>
  <si>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</si>
  <si>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</si>
  <si>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</si>
  <si>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</si>
  <si>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</si>
  <si>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</si>
  <si>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</si>
  <si>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</si>
  <si>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</si>
  <si>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</si>
  <si>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</si>
  <si>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</si>
  <si>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</si>
  <si>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</si>
  <si>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</si>
  <si>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</si>
  <si>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</si>
  <si>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</si>
  <si>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</si>
  <si>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</si>
  <si>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</si>
  <si>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</si>
  <si>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</si>
  <si>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</si>
  <si>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</si>
  <si>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</si>
  <si>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</si>
  <si>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</si>
  <si>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</si>
  <si>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</si>
  <si>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</si>
  <si>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</si>
  <si>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</si>
  <si>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</si>
  <si>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</si>
  <si>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</si>
  <si>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</si>
  <si>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</si>
  <si>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</si>
  <si>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</si>
  <si>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</si>
  <si>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</si>
  <si>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</si>
  <si>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</si>
  <si>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</si>
  <si>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</si>
  <si>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</si>
  <si>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</si>
  <si>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</si>
  <si>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</si>
  <si>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</si>
  <si>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</si>
  <si>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</si>
  <si>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</si>
  <si>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</si>
  <si>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</si>
  <si>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</si>
  <si>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</si>
  <si>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</si>
  <si>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</si>
  <si>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</si>
  <si>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</si>
  <si>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</si>
  <si>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</si>
  <si>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</si>
  <si>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</si>
  <si>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</si>
  <si>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</si>
  <si>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</si>
  <si>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</si>
  <si>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</si>
  <si>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</si>
  <si>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</si>
  <si>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</si>
  <si>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</si>
  <si>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</si>
  <si>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</si>
  <si>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</si>
  <si>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</si>
  <si>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</si>
  <si>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</si>
  <si>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</si>
  <si>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</si>
  <si>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</si>
  <si>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</si>
  <si>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</si>
  <si>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</si>
  <si>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</si>
  <si>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</si>
  <si>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</si>
  <si>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</si>
  <si>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</si>
  <si>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</si>
  <si>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</si>
  <si>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</si>
  <si>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</si>
  <si>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</si>
  <si>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</si>
  <si>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</si>
  <si>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</si>
  <si>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</si>
  <si>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</si>
  <si>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</si>
  <si>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</si>
  <si>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</si>
  <si>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</si>
  <si>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</si>
  <si>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</si>
  <si>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</si>
  <si>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</si>
  <si>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</si>
  <si>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</si>
  <si>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</si>
  <si>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</si>
  <si>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</si>
  <si>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</si>
  <si>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</si>
  <si>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</si>
  <si>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</si>
  <si>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</si>
  <si>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</si>
  <si>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</si>
  <si>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</si>
  <si>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</si>
  <si>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</si>
  <si>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</si>
  <si>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</si>
  <si>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</si>
  <si>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</si>
  <si>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</si>
  <si>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</si>
  <si>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</si>
  <si>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</si>
  <si>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</si>
  <si>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</si>
  <si>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</si>
  <si>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</si>
  <si>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</si>
  <si>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</si>
  <si>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</si>
  <si>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</si>
  <si>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</si>
  <si>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</si>
  <si>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</si>
  <si>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</si>
  <si>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</si>
  <si>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</si>
  <si>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</si>
  <si>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</si>
  <si>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</si>
  <si>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</si>
  <si>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</si>
  <si>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</si>
  <si>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</si>
  <si>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</si>
  <si>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</si>
  <si>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</si>
  <si>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</si>
  <si>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</si>
  <si>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</si>
  <si>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</si>
  <si>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</si>
  <si>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</si>
  <si>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</si>
  <si>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</si>
  <si>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</si>
  <si>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</si>
  <si>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</si>
  <si>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</si>
  <si>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</si>
  <si>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</si>
  <si>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</si>
  <si>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</si>
  <si>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</si>
  <si>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</si>
  <si>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</si>
  <si>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</si>
  <si>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</si>
  <si>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</si>
  <si>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</si>
  <si>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</si>
  <si>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</si>
  <si>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</si>
  <si>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</si>
  <si>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</si>
  <si>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</si>
  <si>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</si>
  <si>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</si>
  <si>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</si>
  <si>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</si>
  <si>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</si>
  <si>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</si>
  <si>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</si>
  <si>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</si>
  <si>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</si>
  <si>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</si>
  <si>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</si>
  <si>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</si>
  <si>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</si>
  <si>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</si>
  <si>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</si>
  <si>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</si>
  <si>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</si>
  <si>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</si>
  <si>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</si>
  <si>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</si>
  <si>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</si>
  <si>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</si>
  <si>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</si>
  <si>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</si>
  <si>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</si>
  <si>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</si>
  <si>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</si>
  <si>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</si>
  <si>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</si>
  <si>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</si>
  <si>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</si>
  <si>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</si>
  <si>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</si>
  <si>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</si>
  <si>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</si>
  <si>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</si>
  <si>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</si>
  <si>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</si>
  <si>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</si>
  <si>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</si>
  <si>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</si>
  <si>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</si>
  <si>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</si>
  <si>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</si>
  <si>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</si>
  <si>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</si>
  <si>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</si>
  <si>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</si>
  <si>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</si>
  <si>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</si>
  <si>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</si>
  <si>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</si>
  <si>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</si>
  <si>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</si>
  <si>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</si>
  <si>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</si>
  <si>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</si>
  <si>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</si>
  <si>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</si>
  <si>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</si>
  <si>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</si>
  <si>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</si>
  <si>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</si>
  <si>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</si>
  <si>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</si>
  <si>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</si>
  <si>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</si>
  <si>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</si>
  <si>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</si>
  <si>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</si>
  <si>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</si>
  <si>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</si>
  <si>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</si>
  <si>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</si>
  <si>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</si>
  <si>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</si>
  <si>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</si>
  <si>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</si>
  <si>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</si>
  <si>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</si>
  <si>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</si>
  <si>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</si>
  <si>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</si>
  <si>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</si>
  <si>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</si>
  <si>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</si>
  <si>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</si>
  <si>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</si>
  <si>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</si>
  <si>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</si>
  <si>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</si>
  <si>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</si>
  <si>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</si>
  <si>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</si>
  <si>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</si>
  <si>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</si>
  <si>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</si>
  <si>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</si>
  <si>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</si>
  <si>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</si>
  <si>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</si>
  <si>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</si>
  <si>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</si>
  <si>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</si>
  <si>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</si>
  <si>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</si>
  <si>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</si>
  <si>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</si>
  <si>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</si>
  <si>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</si>
  <si>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</si>
  <si>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</si>
  <si>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</si>
  <si>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</si>
  <si>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</si>
  <si>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</si>
  <si>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</si>
  <si>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</si>
  <si>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</si>
  <si>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</si>
  <si>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</si>
  <si>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</si>
  <si>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</si>
  <si>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</si>
  <si>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</si>
  <si>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</si>
  <si>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</si>
  <si>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</si>
  <si>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</si>
  <si>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</si>
  <si>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</si>
  <si>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</si>
  <si>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</si>
  <si>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</si>
  <si>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</si>
  <si>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</si>
  <si>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</si>
  <si>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</si>
  <si>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</si>
  <si>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</si>
  <si>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</si>
  <si>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</si>
  <si>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</si>
  <si>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</si>
  <si>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</si>
  <si>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</si>
  <si>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</si>
  <si>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</si>
  <si>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</si>
  <si>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</si>
  <si>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</si>
  <si>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</si>
  <si>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</si>
  <si>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</si>
  <si>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</si>
  <si>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</si>
  <si>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</si>
  <si>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</si>
  <si>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</si>
  <si>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</si>
  <si>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</si>
  <si>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</si>
  <si>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</si>
  <si>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</si>
  <si>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</si>
  <si>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</si>
  <si>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</si>
  <si>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</si>
  <si>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</si>
  <si>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</si>
  <si>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</si>
  <si>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</si>
  <si>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</si>
  <si>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</si>
  <si>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</si>
  <si>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</si>
  <si>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</si>
  <si>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</si>
  <si>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</si>
  <si>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</si>
  <si>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</si>
  <si>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</si>
  <si>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</si>
  <si>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</si>
  <si>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</si>
  <si>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</si>
  <si>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</si>
  <si>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</si>
  <si>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</si>
  <si>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</si>
  <si>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</si>
  <si>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</si>
  <si>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</si>
  <si>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</si>
  <si>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</si>
  <si>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</si>
  <si>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</si>
  <si>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</si>
  <si>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</si>
  <si>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</si>
  <si>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</si>
  <si>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</si>
  <si>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</si>
  <si>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</si>
  <si>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</si>
  <si>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</si>
  <si>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</si>
  <si>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</si>
  <si>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</si>
  <si>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</si>
  <si>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</si>
  <si>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</si>
  <si>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</si>
  <si>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</si>
  <si>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</si>
  <si>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</si>
  <si>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</si>
  <si>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</si>
  <si>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</si>
  <si>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</si>
  <si>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</si>
  <si>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</si>
  <si>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</si>
  <si>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</si>
  <si>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</si>
  <si>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</si>
  <si>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</si>
  <si>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</si>
  <si>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</si>
  <si>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</si>
  <si>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</si>
  <si>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</si>
  <si>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</si>
  <si>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</si>
  <si>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</si>
  <si>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</si>
  <si>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</si>
  <si>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</si>
  <si>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</si>
  <si>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</si>
  <si>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</si>
  <si>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</si>
  <si>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</si>
  <si>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</si>
  <si>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</si>
  <si>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</si>
  <si>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</si>
  <si>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</si>
  <si>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</si>
  <si>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</si>
  <si>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</si>
  <si>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</si>
  <si>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</si>
  <si>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</si>
  <si>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</si>
  <si>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</si>
  <si>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</si>
  <si>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</si>
  <si>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</si>
  <si>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</si>
  <si>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</si>
  <si>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</si>
  <si>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</si>
  <si>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</si>
  <si>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</si>
  <si>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</si>
  <si>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</si>
  <si>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</si>
  <si>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</si>
  <si>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</si>
  <si>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</si>
  <si>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</si>
  <si>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</si>
  <si>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</si>
  <si>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</si>
  <si>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</si>
  <si>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</si>
  <si>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</si>
  <si>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</si>
  <si>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</si>
  <si>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</si>
  <si>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</si>
  <si>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</si>
  <si>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</si>
  <si>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</si>
  <si>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</si>
  <si>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</si>
  <si>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</si>
  <si>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</si>
  <si>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</si>
  <si>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</si>
  <si>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</si>
  <si>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</si>
  <si>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</si>
  <si>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</si>
  <si>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</si>
  <si>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</si>
  <si>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</si>
  <si>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</si>
  <si>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</si>
  <si>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</si>
  <si>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</si>
  <si>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</si>
  <si>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</si>
  <si>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</si>
  <si>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</si>
  <si>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</si>
  <si>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</si>
  <si>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</si>
  <si>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</si>
  <si>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</si>
  <si>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</si>
  <si>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</si>
  <si>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</si>
  <si>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</si>
  <si>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</si>
  <si>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</si>
  <si>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</si>
  <si>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</si>
  <si>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</si>
  <si>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</si>
  <si>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</si>
  <si>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</si>
  <si>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</si>
  <si>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</si>
  <si>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</si>
  <si>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</si>
  <si>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</si>
  <si>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</si>
  <si>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</si>
  <si>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</si>
  <si>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</si>
  <si>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</si>
  <si>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</si>
  <si>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</si>
  <si>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</si>
  <si>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</si>
  <si>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</si>
  <si>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</si>
  <si>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</si>
  <si>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</si>
  <si>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</si>
  <si>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</si>
  <si>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</si>
  <si>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</si>
  <si>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</si>
  <si>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</si>
  <si>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</si>
  <si>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</si>
  <si>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</si>
  <si>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</si>
  <si>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</si>
  <si>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</si>
  <si>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</si>
  <si>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</si>
  <si>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</si>
  <si>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</si>
  <si>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</si>
  <si>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</si>
  <si>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</si>
  <si>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</si>
  <si>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</si>
  <si>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</si>
  <si>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</si>
  <si>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</si>
  <si>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</si>
  <si>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</si>
  <si>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</si>
  <si>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</si>
  <si>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</si>
  <si>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</si>
  <si>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</si>
  <si>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</si>
  <si>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</si>
  <si>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</si>
  <si>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</si>
  <si>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</si>
  <si>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</si>
  <si>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</si>
  <si>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</si>
  <si>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</si>
  <si>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</si>
  <si>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</si>
  <si>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</si>
  <si>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</si>
  <si>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</si>
  <si>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</si>
  <si>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</si>
  <si>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</si>
  <si>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</si>
  <si>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</si>
  <si>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</si>
  <si>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</si>
  <si>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</si>
  <si>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</si>
  <si>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</si>
  <si>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</si>
  <si>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</si>
  <si>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</si>
  <si>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</si>
  <si>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</si>
  <si>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</si>
  <si>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</si>
  <si>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</si>
  <si>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</si>
  <si>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</si>
  <si>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</si>
  <si>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</si>
  <si>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</si>
  <si>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</si>
  <si>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</si>
  <si>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</si>
  <si>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</si>
  <si>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</si>
  <si>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</si>
  <si>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</si>
  <si>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</si>
  <si>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</si>
  <si>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</si>
  <si>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</si>
  <si>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</si>
  <si>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</si>
  <si>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</si>
  <si>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</si>
  <si>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</si>
  <si>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</si>
  <si>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</si>
  <si>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</si>
  <si>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</si>
  <si>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</si>
  <si>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</si>
  <si>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</si>
  <si>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</si>
  <si>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</si>
  <si>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</si>
  <si>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</si>
  <si>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</si>
  <si>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</si>
  <si>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</si>
  <si>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</si>
  <si>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</si>
  <si>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</si>
  <si>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</si>
  <si>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</si>
  <si>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</si>
  <si>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</si>
  <si>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</si>
  <si>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</si>
  <si>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</si>
  <si>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</si>
  <si>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</si>
  <si>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</si>
  <si>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</si>
  <si>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</si>
  <si>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</si>
  <si>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</si>
  <si>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</si>
  <si>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</si>
  <si>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</si>
  <si>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</si>
  <si>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</si>
  <si>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</si>
  <si>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</si>
  <si>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</si>
  <si>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</si>
  <si>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</si>
  <si>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</si>
  <si>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</si>
  <si>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</si>
  <si>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</si>
  <si>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</si>
  <si>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</si>
  <si>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</si>
  <si>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</si>
  <si>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</si>
  <si>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</si>
  <si>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</si>
  <si>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</si>
  <si>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</si>
  <si>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</si>
  <si>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</si>
  <si>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</si>
  <si>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</si>
  <si>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</si>
  <si>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</si>
  <si>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</si>
  <si>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</si>
  <si>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</si>
  <si>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</si>
  <si>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</si>
  <si>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</si>
  <si>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</si>
  <si>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</si>
  <si>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</si>
  <si>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</si>
  <si>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</si>
  <si>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</si>
  <si>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</si>
  <si>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</si>
  <si>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</si>
  <si>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</si>
  <si>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</si>
  <si>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</si>
  <si>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</si>
  <si>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</si>
  <si>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</si>
  <si>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</si>
  <si>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</si>
  <si>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</si>
  <si>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</si>
  <si>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</si>
  <si>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</si>
  <si>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</si>
  <si>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</si>
  <si>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</si>
  <si>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</si>
  <si>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</si>
  <si>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</si>
  <si>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</si>
  <si>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</si>
  <si>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</si>
  <si>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</si>
  <si>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</si>
  <si>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</si>
  <si>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</si>
  <si>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</si>
  <si>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</si>
  <si>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</si>
  <si>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</si>
  <si>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</si>
  <si>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</si>
  <si>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</si>
  <si>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</si>
  <si>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</si>
  <si>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</si>
  <si>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</si>
  <si>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</si>
  <si>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</si>
  <si>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</si>
  <si>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</si>
  <si>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</si>
  <si>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</si>
  <si>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</si>
  <si>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</si>
  <si>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</si>
  <si>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</si>
  <si>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</si>
  <si>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</si>
  <si>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</si>
  <si>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</si>
  <si>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</si>
  <si>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</si>
  <si>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</si>
  <si>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</si>
  <si>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</si>
  <si>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</si>
  <si>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</si>
  <si>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</si>
  <si>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</si>
  <si>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</si>
  <si>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</si>
  <si>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</si>
  <si>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</si>
  <si>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</si>
  <si>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</si>
  <si>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</si>
  <si>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</si>
  <si>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</si>
  <si>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</si>
  <si>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</si>
  <si>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</si>
  <si>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</si>
  <si>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</si>
  <si>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</si>
  <si>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</si>
  <si>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</si>
  <si>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</si>
  <si>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</si>
  <si>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</si>
  <si>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</si>
  <si>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</si>
  <si>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</si>
  <si>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</si>
  <si>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</si>
  <si>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</si>
  <si>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</si>
  <si>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</si>
  <si>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</si>
  <si>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</si>
  <si>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</si>
  <si>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</si>
  <si>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</si>
  <si>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</si>
  <si>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</si>
  <si>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</si>
  <si>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</si>
  <si>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</si>
  <si>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</si>
  <si>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</si>
  <si>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</si>
  <si>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</si>
  <si>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</si>
  <si>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</si>
  <si>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</si>
  <si>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</si>
  <si>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</si>
  <si>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</si>
  <si>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</si>
  <si>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</si>
  <si>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</si>
  <si>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</si>
  <si>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</si>
  <si>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</si>
  <si>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</si>
  <si>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</si>
  <si>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</si>
  <si>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</si>
  <si>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</si>
  <si>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</si>
  <si>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</si>
  <si>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</si>
  <si>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</si>
  <si>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</si>
  <si>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</si>
  <si>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</si>
  <si>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</si>
  <si>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</si>
  <si>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</si>
  <si>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</si>
  <si>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</si>
  <si>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</si>
  <si>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</si>
  <si>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</si>
  <si>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</si>
  <si>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</si>
  <si>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</si>
  <si>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</si>
  <si>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</si>
  <si>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</si>
  <si>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</si>
  <si>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</si>
  <si>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</si>
  <si>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</si>
  <si>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</si>
  <si>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</si>
  <si>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</si>
  <si>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</si>
  <si>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</si>
  <si>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</si>
  <si>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</si>
  <si>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</si>
  <si>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</si>
  <si>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</si>
  <si>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</si>
  <si>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</si>
  <si>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</si>
  <si>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</si>
  <si>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</si>
  <si>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</si>
  <si>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</si>
  <si>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</si>
  <si>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</si>
  <si>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</si>
  <si>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</si>
  <si>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</si>
  <si>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</si>
  <si>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</si>
  <si>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</si>
  <si>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</si>
  <si>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</si>
  <si>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</si>
  <si>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</si>
  <si>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</si>
  <si>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</si>
  <si>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</si>
  <si>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</si>
  <si>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</si>
  <si>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</si>
  <si>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</si>
  <si>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</si>
  <si>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</si>
  <si>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</si>
  <si>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</si>
  <si>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</si>
  <si>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</si>
  <si>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</si>
  <si>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</si>
  <si>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</si>
  <si>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</si>
  <si>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</si>
  <si>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</si>
  <si>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</si>
  <si>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</si>
  <si>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</si>
  <si>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</si>
  <si>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</si>
  <si>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</si>
  <si>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</si>
  <si>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</si>
  <si>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</si>
  <si>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</si>
  <si>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</si>
  <si>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</si>
  <si>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</si>
  <si>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</si>
  <si>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</si>
  <si>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</si>
  <si>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</si>
  <si>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</si>
  <si>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</si>
  <si>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</si>
  <si>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</si>
  <si>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</si>
  <si>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</si>
  <si>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</si>
  <si>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</si>
  <si>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</si>
  <si>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</si>
  <si>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</si>
  <si>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</si>
  <si>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</si>
  <si>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</si>
  <si>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</si>
  <si>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</si>
  <si>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</si>
  <si>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</si>
  <si>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</si>
  <si>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</si>
  <si>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</si>
  <si>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</si>
  <si>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</si>
  <si>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</si>
  <si>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</si>
  <si>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</si>
  <si>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</si>
  <si>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</si>
  <si>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</si>
  <si>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</si>
  <si>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</si>
  <si>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</si>
  <si>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</si>
  <si>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</si>
  <si>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</si>
  <si>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</si>
  <si>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</si>
  <si>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</si>
  <si>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</si>
  <si>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</si>
  <si>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</si>
  <si>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</si>
  <si>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</si>
  <si>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</si>
  <si>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</si>
  <si>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</si>
  <si>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</si>
  <si>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</si>
  <si>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</si>
  <si>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</si>
  <si>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</si>
  <si>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</si>
  <si>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</si>
  <si>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</si>
  <si>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</si>
  <si>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</si>
  <si>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</si>
  <si>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</si>
  <si>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</si>
  <si>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</si>
  <si>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</si>
  <si>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</si>
  <si>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</si>
  <si>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</si>
  <si>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</si>
  <si>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</si>
  <si>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</si>
  <si>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</si>
  <si>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</si>
  <si>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</si>
  <si>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</si>
  <si>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</si>
  <si>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</si>
  <si>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</si>
  <si>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</si>
  <si>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</si>
  <si>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</si>
  <si>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</si>
  <si>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</si>
  <si>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</si>
  <si>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</si>
  <si>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</si>
  <si>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</si>
  <si>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</si>
  <si>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</si>
  <si>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</si>
  <si>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</si>
  <si>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</si>
  <si>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</si>
  <si>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</si>
  <si>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</si>
  <si>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</si>
  <si>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</si>
  <si>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</si>
  <si>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</si>
  <si>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</si>
  <si>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</si>
  <si>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</si>
  <si>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</si>
  <si>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</si>
  <si>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</si>
  <si>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</si>
  <si>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</si>
  <si>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</si>
  <si>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</si>
  <si>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</si>
  <si>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</si>
  <si>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</si>
  <si>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</si>
  <si>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</si>
  <si>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</si>
  <si>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</si>
  <si>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</si>
  <si>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</si>
  <si>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</si>
  <si>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</si>
  <si>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</si>
  <si>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</si>
  <si>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</si>
  <si>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</si>
  <si>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</si>
  <si>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</si>
  <si>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</si>
  <si>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</si>
  <si>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</si>
  <si>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</si>
  <si>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</si>
  <si>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</si>
  <si>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</si>
  <si>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</si>
  <si>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</si>
  <si>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</si>
  <si>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</si>
  <si>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</si>
  <si>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</si>
  <si>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</si>
  <si>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</si>
  <si>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</si>
  <si>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</si>
  <si>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</si>
  <si>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</si>
  <si>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</si>
  <si>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</si>
  <si>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</si>
  <si>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</si>
  <si>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</si>
  <si>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</si>
  <si>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</si>
  <si>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</si>
  <si>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</si>
  <si>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</si>
  <si>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</si>
  <si>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</si>
  <si>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</si>
  <si>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</si>
  <si>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</si>
  <si>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</si>
  <si>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</si>
  <si>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</si>
  <si>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</si>
  <si>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</si>
  <si>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</si>
  <si>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</si>
  <si>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</si>
  <si>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</si>
  <si>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</si>
  <si>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</si>
  <si>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</si>
  <si>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</si>
  <si>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</si>
  <si>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</si>
  <si>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</si>
  <si>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</si>
  <si>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</si>
  <si>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</si>
  <si>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</si>
  <si>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</si>
  <si>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</si>
  <si>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</si>
  <si>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</si>
  <si>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</si>
  <si>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</si>
  <si>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</si>
  <si>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</si>
  <si>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</si>
  <si>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</si>
  <si>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</si>
  <si>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</si>
  <si>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</si>
  <si>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</si>
  <si>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</si>
  <si>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</si>
  <si>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</si>
  <si>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</si>
  <si>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</si>
  <si>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</si>
  <si>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</si>
  <si>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</si>
  <si>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</si>
  <si>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</si>
  <si>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</si>
  <si>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</si>
  <si>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</si>
  <si>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</si>
  <si>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</si>
  <si>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</si>
  <si>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</si>
  <si>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</si>
  <si>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</si>
  <si>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</si>
  <si>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</si>
  <si>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</si>
  <si>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</si>
  <si>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</si>
  <si>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</si>
  <si>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</si>
  <si>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</si>
  <si>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</si>
  <si>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</si>
  <si>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</si>
  <si>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</si>
  <si>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</si>
  <si>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</si>
  <si>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</si>
  <si>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</si>
  <si>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</si>
  <si>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</si>
  <si>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</si>
  <si>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</si>
  <si>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</si>
  <si>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</si>
  <si>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</si>
  <si>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</si>
  <si>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</si>
  <si>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</si>
  <si>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</si>
  <si>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</si>
  <si>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</si>
  <si>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</si>
  <si>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</si>
  <si>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</si>
  <si>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</si>
  <si>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</si>
  <si>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</si>
  <si>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</si>
  <si>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</si>
  <si>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</si>
  <si>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</si>
  <si>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</si>
  <si>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</si>
  <si>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</si>
  <si>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</si>
  <si>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</si>
  <si>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</si>
  <si>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</si>
  <si>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</si>
  <si>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</si>
  <si>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</si>
  <si>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</si>
  <si>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</si>
  <si>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</si>
  <si>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</si>
  <si>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</si>
  <si>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</si>
  <si>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</si>
  <si>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</si>
  <si>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</si>
  <si>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</si>
  <si>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</si>
  <si>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</si>
  <si>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</si>
  <si>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</si>
  <si>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</si>
  <si>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</si>
  <si>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</si>
  <si>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</si>
  <si>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</si>
  <si>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</si>
  <si>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</si>
  <si>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</si>
  <si>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</si>
  <si>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</si>
  <si>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</si>
  <si>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</si>
  <si>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</si>
  <si>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</si>
  <si>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</si>
  <si>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</si>
  <si>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</si>
  <si>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</si>
  <si>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</si>
  <si>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</si>
  <si>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</si>
  <si>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</si>
  <si>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</si>
  <si>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</si>
  <si>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</si>
  <si>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</si>
  <si>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</si>
  <si>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</si>
  <si>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</si>
  <si>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</si>
  <si>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</si>
  <si>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</si>
  <si>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</si>
  <si>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</si>
  <si>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</si>
  <si>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</si>
  <si>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</si>
  <si>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</si>
  <si>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</si>
  <si>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</si>
  <si>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</si>
  <si>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</si>
  <si>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</si>
  <si>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</si>
  <si>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</si>
  <si>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</si>
  <si>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</si>
  <si>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</si>
  <si>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</si>
  <si>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</si>
  <si>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</si>
  <si>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</si>
  <si>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</si>
  <si>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</si>
  <si>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</si>
  <si>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</si>
  <si>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</si>
  <si>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</si>
  <si>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</si>
  <si>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</si>
  <si>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</si>
  <si>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</si>
  <si>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</si>
  <si>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</si>
  <si>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</si>
  <si>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</si>
  <si>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</si>
  <si>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</si>
  <si>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</si>
  <si>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</si>
  <si>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</si>
  <si>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</si>
  <si>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</si>
  <si>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</si>
  <si>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</si>
  <si>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</si>
  <si>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</si>
  <si>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</si>
  <si>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</si>
  <si>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</si>
  <si>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</si>
  <si>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</si>
  <si>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</si>
  <si>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</si>
  <si>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</si>
  <si>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</si>
  <si>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</si>
  <si>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</si>
  <si>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</si>
  <si>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</si>
  <si>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</si>
  <si>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</si>
  <si>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</si>
  <si>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</si>
  <si>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</si>
  <si>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</si>
  <si>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</si>
  <si>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</si>
  <si>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</si>
  <si>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</si>
  <si>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</si>
  <si>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</si>
  <si>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</si>
  <si>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</si>
  <si>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</si>
  <si>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</si>
  <si>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</si>
  <si>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</si>
  <si>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</si>
  <si>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</si>
  <si>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</si>
  <si>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</si>
  <si>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</si>
  <si>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</si>
  <si>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</si>
  <si>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</si>
  <si>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</si>
  <si>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</si>
  <si>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</si>
  <si>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</si>
  <si>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</si>
  <si>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</si>
  <si>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</si>
  <si>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</si>
  <si>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</si>
  <si>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</si>
  <si>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</si>
  <si>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</si>
  <si>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</si>
  <si>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</si>
  <si>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</si>
  <si>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</si>
  <si>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</si>
  <si>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</si>
  <si>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</si>
  <si>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</si>
  <si>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</si>
  <si>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</si>
  <si>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</si>
  <si>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</si>
  <si>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</si>
  <si>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</si>
  <si>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</si>
  <si>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</si>
  <si>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</si>
  <si>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</si>
  <si>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</si>
  <si>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</si>
  <si>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</si>
  <si>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</si>
  <si>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</si>
  <si>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</si>
  <si>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</si>
  <si>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</si>
  <si>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</si>
  <si>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</si>
  <si>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</si>
  <si>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</si>
  <si>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</si>
  <si>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</si>
  <si>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</si>
  <si>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</si>
  <si>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</si>
  <si>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</si>
  <si>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</si>
  <si>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</si>
  <si>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</si>
  <si>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</si>
  <si>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</si>
  <si>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</si>
  <si>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</si>
  <si>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</si>
  <si>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</si>
  <si>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</si>
  <si>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</si>
  <si>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</si>
  <si>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</si>
  <si>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</si>
  <si>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</si>
  <si>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</si>
  <si>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</si>
  <si>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</si>
  <si>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</si>
  <si>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</si>
  <si>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</si>
  <si>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</si>
  <si>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</si>
  <si>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</si>
  <si>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</si>
  <si>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</si>
  <si>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</si>
  <si>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</si>
  <si>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</si>
  <si>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</si>
  <si>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</si>
  <si>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</si>
  <si>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</si>
  <si>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</si>
  <si>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</si>
  <si>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</si>
  <si>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</si>
  <si>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</si>
  <si>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</si>
  <si>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</si>
  <si>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</si>
  <si>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</si>
  <si>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</si>
  <si>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</si>
  <si>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</si>
  <si>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</si>
  <si>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</si>
  <si>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</si>
  <si>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</si>
  <si>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</si>
  <si>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</si>
  <si>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</si>
  <si>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</si>
  <si>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</si>
  <si>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</si>
  <si>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</si>
  <si>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</si>
  <si>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</si>
  <si>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</si>
  <si>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</si>
  <si>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</si>
  <si>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</si>
  <si>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</si>
  <si>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</si>
  <si>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</si>
  <si>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</si>
  <si>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</si>
  <si>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</si>
  <si>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</si>
  <si>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</si>
  <si>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</si>
  <si>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</si>
  <si>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</si>
  <si>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</si>
  <si>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</si>
  <si>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</si>
  <si>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</si>
  <si>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</si>
  <si>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</si>
  <si>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</si>
  <si>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</si>
  <si>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</si>
  <si>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</si>
  <si>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</si>
  <si>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</si>
  <si>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</si>
  <si>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</si>
  <si>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</si>
  <si>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</si>
  <si>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</si>
  <si>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</si>
  <si>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</si>
  <si>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</si>
  <si>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</si>
  <si>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</si>
  <si>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</si>
  <si>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</si>
  <si>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</si>
  <si>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</si>
  <si>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</si>
  <si>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</si>
  <si>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</si>
  <si>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</si>
  <si>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</si>
  <si>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</si>
  <si>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</si>
  <si>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</si>
  <si>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</si>
  <si>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</si>
  <si>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</si>
  <si>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</si>
  <si>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</si>
  <si>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</si>
  <si>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</si>
  <si>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</si>
  <si>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</si>
  <si>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</si>
  <si>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</si>
  <si>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</si>
  <si>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</si>
  <si>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</si>
  <si>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</si>
  <si>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</si>
  <si>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</si>
  <si>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</si>
  <si>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</si>
  <si>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</si>
  <si>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</si>
  <si>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</si>
  <si>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</si>
  <si>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</si>
  <si>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</si>
  <si>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</si>
  <si>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</si>
  <si>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</si>
  <si>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</si>
  <si>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</si>
  <si>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</si>
  <si>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</si>
  <si>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</si>
  <si>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</si>
  <si>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</si>
  <si>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</si>
  <si>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</si>
  <si>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</si>
  <si>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</si>
  <si>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</si>
  <si>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</si>
  <si>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</si>
  <si>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</si>
  <si>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</si>
  <si>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</si>
  <si>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</si>
  <si>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</si>
  <si>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</si>
  <si>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</si>
  <si>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</si>
  <si>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</si>
  <si>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</si>
  <si>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</si>
  <si>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</si>
  <si>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</si>
  <si>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</si>
  <si>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</si>
  <si>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</si>
  <si>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</si>
  <si>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</si>
  <si>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</si>
  <si>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</si>
  <si>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</si>
  <si>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</si>
  <si>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</si>
  <si>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</si>
  <si>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</si>
  <si>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</si>
  <si>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</si>
  <si>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</si>
  <si>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</si>
  <si>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</si>
  <si>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</si>
  <si>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</si>
  <si>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</si>
  <si>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</si>
  <si>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</si>
  <si>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</si>
  <si>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</si>
  <si>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</si>
  <si>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</si>
  <si>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</si>
  <si>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</si>
  <si>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</si>
  <si>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</si>
  <si>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</si>
  <si>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</si>
  <si>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</si>
  <si>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</si>
  <si>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</si>
  <si>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</si>
  <si>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</si>
  <si>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</si>
  <si>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</si>
  <si>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</si>
  <si>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</si>
  <si>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</si>
  <si>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</si>
  <si>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</si>
  <si>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</si>
  <si>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</si>
  <si>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</si>
  <si>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</si>
  <si>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</si>
  <si>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</si>
  <si>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</si>
  <si>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</si>
  <si>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</si>
  <si>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</si>
  <si>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</si>
  <si>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</si>
  <si>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</si>
  <si>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</si>
  <si>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</si>
  <si>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</si>
  <si>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</si>
  <si>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</si>
  <si>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</si>
  <si>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</si>
  <si>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</si>
  <si>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</si>
  <si>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</si>
  <si>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</si>
  <si>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</si>
  <si>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</si>
  <si>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</si>
  <si>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</si>
  <si>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</si>
  <si>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</si>
  <si>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</si>
  <si>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</si>
  <si>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</si>
  <si>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</si>
  <si>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</si>
  <si>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</si>
  <si>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</si>
  <si>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</si>
  <si>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</si>
  <si>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</si>
  <si>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</si>
  <si>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</si>
  <si>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</si>
  <si>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</si>
  <si>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</si>
  <si>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</si>
  <si>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</si>
  <si>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</si>
  <si>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</si>
  <si>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</si>
  <si>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</si>
  <si>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</si>
  <si>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</si>
  <si>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</si>
  <si>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</si>
  <si>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</si>
  <si>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</si>
  <si>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</si>
  <si>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</si>
  <si>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</si>
  <si>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</si>
  <si>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</si>
  <si>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</si>
  <si>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</si>
  <si>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</si>
  <si>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</si>
  <si>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</si>
  <si>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</si>
  <si>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</si>
  <si>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</si>
  <si>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</si>
  <si>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</si>
  <si>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</si>
  <si>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</si>
  <si>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</si>
  <si>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</si>
  <si>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</si>
  <si>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</si>
  <si>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</si>
  <si>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</si>
  <si>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</si>
  <si>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</si>
  <si>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</si>
  <si>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</si>
  <si>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</si>
  <si>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</si>
  <si>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</si>
  <si>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</si>
  <si>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</si>
  <si>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</si>
  <si>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</si>
  <si>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</si>
  <si>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</si>
  <si>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</si>
  <si>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</si>
  <si>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</si>
  <si>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</si>
  <si>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</si>
  <si>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</si>
  <si>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</si>
  <si>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</si>
  <si>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</si>
  <si>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</si>
  <si>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</si>
  <si>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</si>
  <si>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</si>
  <si>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</si>
  <si>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</si>
  <si>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</si>
  <si>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</si>
  <si>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</si>
  <si>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</si>
  <si>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</si>
  <si>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</si>
  <si>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</si>
  <si>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</si>
  <si>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</si>
  <si>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</si>
  <si>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</si>
  <si>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</si>
  <si>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</si>
  <si>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</si>
  <si>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</si>
  <si>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</si>
  <si>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</si>
  <si>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</si>
  <si>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</si>
  <si>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</si>
  <si>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</si>
  <si>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</si>
  <si>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</si>
  <si>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</si>
  <si>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</si>
  <si>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</si>
  <si>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</si>
  <si>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</si>
  <si>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</si>
  <si>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</si>
  <si>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</si>
  <si>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</si>
  <si>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</si>
  <si>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</si>
  <si>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</si>
  <si>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</si>
  <si>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</si>
  <si>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</si>
  <si>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</si>
  <si>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</si>
  <si>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</si>
  <si>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</si>
  <si>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</si>
  <si>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</si>
  <si>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</si>
  <si>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</si>
  <si>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</si>
  <si>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</si>
  <si>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</si>
  <si>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</si>
  <si>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</si>
  <si>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</si>
  <si>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</si>
  <si>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</si>
  <si>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</si>
  <si>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</si>
  <si>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</si>
  <si>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</si>
  <si>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</si>
  <si>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</si>
  <si>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</si>
  <si>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</si>
  <si>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</si>
  <si>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</si>
  <si>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</si>
  <si>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</si>
  <si>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</si>
  <si>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</si>
  <si>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</si>
  <si>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</si>
  <si>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</si>
  <si>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</si>
  <si>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</si>
  <si>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</si>
  <si>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</si>
  <si>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</si>
  <si>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</si>
  <si>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</si>
  <si>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</si>
  <si>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</si>
  <si>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</si>
  <si>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</si>
  <si>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</si>
  <si>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</si>
  <si>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</si>
  <si>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</si>
  <si>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</si>
  <si>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</si>
  <si>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</si>
  <si>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</si>
  <si>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</si>
  <si>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</si>
  <si>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</si>
  <si>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</si>
  <si>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</si>
  <si>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</si>
  <si>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</si>
  <si>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</si>
  <si>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</si>
  <si>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</si>
  <si>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</si>
  <si>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</si>
  <si>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</si>
  <si>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</si>
  <si>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</si>
  <si>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</si>
  <si>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</si>
  <si>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</si>
  <si>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</si>
  <si>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</si>
  <si>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</si>
  <si>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</si>
  <si>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</si>
  <si>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</si>
  <si>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</si>
  <si>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</si>
  <si>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</si>
  <si>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</si>
  <si>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</si>
  <si>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</si>
  <si>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</si>
  <si>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</si>
  <si>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</si>
  <si>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</si>
  <si>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</si>
  <si>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</si>
  <si>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</si>
  <si>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</si>
  <si>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</si>
  <si>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</si>
  <si>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</si>
  <si>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</si>
  <si>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</si>
  <si>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</si>
  <si>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</si>
  <si>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</si>
  <si>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</si>
  <si>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</si>
  <si>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</si>
  <si>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</si>
  <si>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</si>
  <si>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</si>
  <si>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</si>
  <si>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</si>
  <si>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</si>
  <si>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</si>
  <si>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</si>
  <si>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</si>
  <si>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</si>
  <si>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</si>
  <si>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</si>
  <si>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</si>
  <si>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</si>
  <si>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</si>
  <si>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</si>
  <si>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</si>
  <si>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</si>
  <si>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</si>
  <si>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</si>
  <si>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</si>
  <si>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</si>
  <si>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</si>
  <si>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</si>
  <si>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</si>
  <si>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</si>
  <si>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</si>
  <si>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</si>
  <si>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</si>
  <si>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</si>
  <si>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</si>
  <si>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</si>
  <si>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</si>
  <si>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</si>
  <si>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</si>
  <si>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</si>
  <si>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</si>
  <si>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</si>
  <si>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</si>
  <si>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</si>
  <si>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</si>
  <si>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</si>
  <si>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</si>
  <si>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</si>
  <si>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</si>
  <si>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</si>
  <si>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</si>
  <si>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</si>
  <si>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</si>
  <si>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</si>
  <si>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</si>
  <si>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</si>
  <si>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</si>
  <si>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</si>
  <si>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</si>
  <si>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</si>
  <si>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</si>
  <si>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</si>
  <si>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</si>
  <si>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</si>
  <si>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</si>
  <si>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</si>
  <si>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</si>
  <si>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</si>
  <si>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</si>
  <si>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</si>
  <si>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</si>
  <si>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</si>
  <si>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</si>
  <si>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</si>
  <si>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</si>
  <si>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</si>
  <si>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</si>
  <si>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</si>
  <si>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</si>
  <si>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</si>
  <si>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</si>
  <si>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</si>
  <si>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</si>
  <si>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</si>
  <si>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</si>
  <si>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</si>
  <si>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</si>
  <si>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</si>
  <si>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</si>
  <si>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</si>
  <si>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</si>
  <si>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</si>
  <si>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</si>
  <si>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</si>
  <si>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</si>
  <si>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</si>
  <si>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</si>
  <si>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</si>
  <si>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</si>
  <si>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</si>
  <si>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</si>
  <si>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</si>
  <si>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</si>
  <si>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</si>
  <si>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</si>
  <si>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</si>
  <si>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</si>
  <si>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</si>
  <si>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</si>
  <si>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</si>
  <si>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</si>
  <si>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</si>
  <si>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</si>
  <si>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</si>
  <si>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</si>
  <si>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</si>
  <si>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</si>
  <si>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</si>
  <si>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</si>
  <si>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</si>
  <si>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</si>
  <si>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</si>
  <si>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</si>
  <si>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</si>
  <si>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</si>
  <si>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</si>
  <si>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</si>
  <si>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</si>
  <si>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</si>
  <si>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</si>
  <si>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</si>
  <si>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</si>
  <si>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</si>
  <si>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</si>
  <si>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</si>
  <si>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</si>
  <si>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</si>
  <si>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</si>
  <si>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</si>
  <si>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</si>
  <si>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</si>
  <si>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</si>
  <si>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</si>
  <si>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</si>
  <si>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</si>
  <si>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</si>
  <si>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</si>
  <si>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</si>
  <si>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</si>
  <si>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</si>
  <si>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</si>
  <si>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</si>
  <si>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</si>
  <si>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</si>
  <si>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</si>
  <si>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</si>
  <si>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</si>
  <si>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</si>
  <si>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</si>
  <si>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</si>
  <si>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</si>
  <si>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</si>
  <si>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</si>
  <si>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</si>
  <si>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</si>
  <si>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</si>
  <si>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</si>
  <si>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</si>
  <si>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</si>
  <si>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</si>
  <si>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</si>
  <si>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</si>
  <si>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</si>
  <si>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</si>
  <si>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</si>
  <si>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</si>
  <si>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</si>
  <si>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</si>
  <si>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</si>
  <si>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</si>
  <si>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</si>
  <si>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</si>
  <si>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</si>
  <si>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</si>
  <si>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</si>
  <si>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</si>
  <si>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</si>
  <si>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</si>
  <si>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</si>
  <si>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</si>
  <si>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</si>
  <si>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</si>
  <si>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</si>
  <si>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</si>
  <si>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</si>
  <si>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</si>
  <si>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</si>
  <si>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</si>
  <si>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</si>
  <si>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</si>
  <si>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</si>
  <si>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</si>
  <si>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</si>
  <si>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</si>
  <si>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</si>
  <si>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</si>
  <si>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</si>
  <si>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</si>
  <si>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</si>
  <si>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</si>
  <si>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</si>
  <si>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</si>
  <si>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</si>
  <si>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</si>
  <si>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</si>
  <si>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</si>
  <si>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</si>
  <si>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</si>
  <si>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</si>
  <si>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</si>
  <si>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</si>
  <si>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</si>
  <si>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</si>
  <si>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</si>
  <si>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</si>
  <si>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</si>
  <si>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</si>
  <si>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</si>
  <si>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</si>
  <si>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</si>
  <si>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</si>
  <si>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</si>
  <si>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</si>
  <si>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</si>
  <si>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</si>
  <si>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</si>
  <si>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</si>
  <si>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</si>
  <si>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</si>
  <si>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</si>
  <si>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</si>
  <si>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</si>
  <si>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</si>
  <si>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</si>
  <si>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</si>
  <si>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</si>
  <si>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</si>
  <si>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</si>
  <si>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</si>
  <si>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</si>
  <si>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</si>
  <si>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</si>
  <si>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</si>
  <si>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</si>
  <si>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</si>
  <si>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</si>
  <si>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</si>
  <si>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</si>
  <si>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</si>
  <si>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</si>
  <si>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</si>
  <si>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</si>
  <si>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</si>
  <si>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</si>
  <si>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</si>
  <si>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</si>
  <si>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</si>
  <si>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</si>
  <si>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</si>
  <si>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</si>
  <si>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</si>
  <si>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</si>
  <si>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</si>
  <si>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</si>
  <si>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</si>
  <si>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</si>
  <si>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</si>
  <si>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</si>
  <si>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</si>
  <si>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</si>
  <si>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</si>
  <si>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</si>
  <si>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</si>
  <si>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</si>
  <si>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</si>
  <si>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</si>
  <si>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</si>
  <si>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</si>
  <si>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</si>
  <si>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</si>
  <si>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</si>
  <si>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</si>
  <si>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</si>
  <si>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</si>
  <si>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</si>
  <si>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</si>
  <si>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</si>
  <si>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</si>
  <si>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</si>
  <si>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</si>
  <si>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</si>
  <si>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</si>
  <si>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</si>
  <si>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</si>
  <si>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</si>
  <si>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</si>
  <si>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</si>
  <si>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</si>
  <si>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</si>
  <si>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</si>
  <si>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</si>
  <si>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</si>
  <si>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</si>
  <si>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</si>
  <si>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</si>
  <si>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</si>
  <si>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</si>
  <si>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</si>
  <si>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</si>
  <si>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</si>
  <si>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</si>
  <si>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</si>
  <si>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</si>
  <si>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</si>
  <si>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</si>
  <si>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</si>
  <si>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</si>
  <si>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</si>
  <si>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</si>
  <si>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</si>
  <si>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</si>
  <si>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</si>
  <si>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</si>
  <si>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</si>
  <si>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</si>
  <si>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</si>
  <si>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</si>
  <si>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</si>
  <si>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</si>
  <si>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</si>
  <si>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</si>
  <si>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</si>
  <si>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</si>
  <si>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</si>
  <si>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</si>
  <si>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</si>
  <si>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</si>
  <si>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</si>
  <si>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</si>
  <si>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</si>
  <si>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</si>
  <si>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</si>
  <si>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</si>
  <si>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</si>
  <si>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</si>
  <si>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</si>
  <si>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</si>
  <si>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</si>
  <si>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</si>
  <si>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</si>
  <si>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</si>
  <si>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</si>
  <si>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</si>
  <si>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</si>
  <si>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</si>
  <si>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</si>
  <si>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</si>
  <si>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</si>
  <si>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</si>
  <si>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</si>
  <si>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</si>
  <si>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</si>
  <si>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</si>
  <si>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</si>
  <si>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</si>
  <si>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</si>
  <si>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</si>
  <si>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</si>
  <si>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</si>
  <si>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</si>
  <si>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</si>
  <si>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</si>
  <si>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</si>
  <si>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</si>
  <si>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</si>
  <si>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</si>
  <si>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</si>
  <si>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</si>
  <si>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</si>
  <si>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</si>
  <si>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</si>
  <si>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</si>
  <si>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</si>
  <si>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</si>
  <si>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</si>
  <si>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</si>
  <si>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</si>
  <si>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</si>
  <si>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</si>
  <si>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</si>
  <si>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</si>
  <si>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</si>
  <si>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</si>
  <si>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</si>
  <si>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</si>
  <si>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</si>
  <si>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</si>
  <si>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</si>
  <si>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</si>
  <si>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</si>
  <si>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</si>
  <si>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</si>
  <si>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</si>
  <si>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</si>
  <si>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</si>
  <si>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</si>
  <si>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</si>
  <si>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</si>
  <si>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</si>
  <si>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</si>
  <si>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</si>
  <si>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</si>
  <si>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</si>
  <si>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</si>
  <si>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</si>
  <si>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</si>
  <si>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</si>
  <si>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</si>
  <si>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</si>
  <si>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</si>
  <si>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</si>
  <si>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</si>
  <si>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</si>
  <si>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</si>
  <si>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</si>
  <si>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</si>
  <si>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</si>
  <si>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</si>
  <si>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</si>
  <si>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</si>
  <si>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</si>
  <si>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</si>
  <si>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</si>
  <si>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</si>
  <si>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</si>
  <si>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</si>
  <si>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</si>
  <si>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</si>
  <si>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</si>
  <si>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</si>
  <si>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</si>
  <si>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</si>
  <si>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</si>
  <si>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</si>
  <si>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</si>
  <si>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</si>
  <si>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</si>
  <si>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</si>
  <si>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</si>
  <si>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</si>
  <si>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</si>
  <si>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</si>
  <si>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</si>
  <si>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</si>
  <si>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</si>
  <si>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</si>
  <si>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</si>
  <si>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</si>
  <si>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</si>
  <si>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</si>
  <si>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</si>
  <si>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</si>
  <si>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</si>
  <si>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</si>
  <si>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</si>
  <si>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</si>
  <si>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</si>
  <si>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</si>
  <si>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</si>
  <si>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</si>
  <si>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</si>
  <si>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</si>
  <si>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</si>
  <si>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</si>
  <si>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</si>
  <si>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</si>
  <si>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</si>
  <si>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</si>
  <si>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</si>
  <si>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</si>
  <si>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</si>
  <si>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</si>
  <si>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</si>
  <si>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</si>
  <si>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</si>
  <si>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</si>
  <si>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</si>
  <si>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</si>
  <si>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</si>
  <si>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</si>
  <si>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</si>
  <si>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</si>
  <si>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</si>
  <si>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</si>
  <si>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</si>
  <si>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</si>
  <si>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</si>
  <si>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</si>
  <si>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</si>
  <si>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</si>
  <si>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</si>
  <si>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</si>
  <si>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</si>
  <si>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</si>
  <si>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</si>
  <si>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</si>
  <si>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</si>
  <si>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</si>
  <si>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</si>
  <si>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</si>
  <si>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</si>
  <si>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</si>
  <si>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</si>
  <si>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</si>
  <si>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</si>
  <si>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</si>
  <si>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</si>
  <si>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</si>
  <si>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</si>
  <si>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</si>
  <si>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</si>
  <si>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</si>
  <si>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</si>
  <si>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</si>
  <si>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</si>
  <si>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</si>
  <si>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</si>
  <si>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</si>
  <si>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</si>
  <si>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</si>
  <si>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</si>
  <si>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</si>
  <si>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</si>
  <si>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</si>
  <si>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</si>
  <si>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</si>
  <si>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</si>
  <si>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</si>
  <si>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</si>
  <si>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</si>
  <si>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</si>
  <si>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</si>
  <si>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</si>
  <si>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</si>
  <si>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</si>
  <si>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</si>
  <si>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</si>
  <si>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</si>
  <si>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</si>
  <si>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</si>
  <si>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</si>
  <si>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</si>
  <si>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</si>
  <si>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</si>
  <si>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</si>
  <si>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</si>
  <si>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</si>
  <si>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</si>
  <si>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</si>
  <si>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</si>
  <si>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</si>
  <si>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</si>
  <si>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</si>
  <si>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</si>
  <si>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</si>
  <si>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</si>
  <si>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</si>
  <si>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</si>
  <si>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</si>
  <si>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</si>
  <si>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</si>
  <si>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</si>
  <si>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</si>
  <si>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</si>
  <si>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</si>
  <si>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</si>
  <si>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</si>
  <si>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</si>
  <si>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</si>
  <si>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</si>
  <si>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</si>
  <si>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</si>
  <si>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</si>
  <si>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</si>
  <si>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</si>
  <si>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</si>
  <si>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</si>
  <si>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</si>
  <si>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</si>
  <si>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</si>
  <si>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</si>
  <si>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</si>
  <si>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</si>
  <si>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</si>
  <si>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</si>
  <si>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</si>
  <si>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</si>
  <si>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</si>
  <si>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</si>
  <si>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</si>
  <si>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</si>
  <si>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</si>
  <si>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</si>
  <si>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</si>
  <si>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</si>
  <si>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</si>
  <si>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</si>
  <si>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</si>
  <si>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</si>
  <si>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</si>
  <si>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</si>
  <si>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</si>
  <si>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</si>
  <si>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</si>
  <si>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</si>
  <si>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</si>
  <si>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</si>
  <si>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</si>
  <si>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</si>
  <si>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</si>
  <si>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</si>
  <si>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</si>
  <si>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</si>
  <si>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</si>
  <si>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</si>
  <si>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</si>
  <si>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</si>
  <si>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</si>
  <si>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</si>
  <si>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</si>
  <si>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</si>
  <si>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</si>
  <si>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</si>
  <si>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</si>
  <si>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</si>
  <si>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</si>
  <si>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</si>
  <si>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</si>
  <si>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</si>
  <si>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</si>
  <si>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</si>
  <si>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</si>
  <si>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</si>
  <si>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</si>
  <si>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</si>
  <si>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</si>
  <si>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</si>
  <si>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</si>
  <si>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</si>
  <si>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</si>
  <si>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</si>
  <si>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</si>
  <si>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</si>
  <si>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</si>
  <si>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</si>
  <si>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</si>
  <si>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</si>
  <si>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</si>
  <si>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</si>
  <si>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</si>
  <si>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</si>
  <si>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</si>
  <si>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</si>
  <si>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</si>
  <si>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</si>
  <si>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</si>
  <si>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</si>
  <si>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</si>
  <si>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</si>
  <si>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</si>
  <si>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</si>
  <si>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</si>
  <si>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</si>
  <si>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</si>
  <si>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</si>
  <si>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</si>
  <si>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</si>
  <si>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</si>
  <si>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</si>
  <si>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</si>
  <si>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</si>
  <si>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</si>
  <si>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</si>
  <si>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</si>
  <si>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</si>
  <si>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</si>
  <si>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</si>
  <si>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</si>
  <si>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</si>
  <si>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</si>
  <si>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</si>
  <si>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</si>
  <si>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</si>
  <si>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</si>
  <si>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</si>
  <si>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</si>
  <si>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</si>
  <si>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</si>
  <si>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</si>
  <si>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</si>
  <si>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</si>
  <si>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</si>
  <si>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</si>
  <si>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</si>
  <si>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</si>
  <si>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</si>
  <si>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</si>
  <si>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</si>
  <si>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</si>
  <si>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</si>
  <si>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</si>
  <si>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</si>
  <si>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</si>
  <si>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</si>
  <si>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</si>
  <si>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</si>
  <si>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</si>
  <si>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</si>
  <si>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</si>
  <si>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</si>
  <si>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</si>
  <si>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</si>
  <si>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</si>
  <si>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</si>
  <si>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</si>
  <si>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</si>
  <si>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</si>
  <si>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</si>
  <si>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</si>
  <si>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</si>
  <si>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</si>
  <si>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</si>
  <si>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</si>
  <si>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</si>
  <si>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</si>
  <si>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</si>
  <si>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</si>
  <si>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</si>
  <si>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</si>
  <si>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</si>
  <si>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</si>
  <si>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</si>
  <si>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</si>
  <si>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</si>
  <si>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</si>
  <si>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</si>
  <si>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</si>
  <si>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</si>
  <si>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</si>
  <si>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</si>
  <si>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</si>
  <si>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</si>
  <si>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</si>
  <si>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</si>
  <si>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</si>
  <si>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</si>
  <si>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</si>
  <si>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</si>
  <si>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</si>
  <si>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</si>
  <si>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</si>
  <si>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</si>
  <si>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</si>
  <si>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</si>
  <si>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</si>
  <si>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</si>
  <si>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</si>
  <si>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</si>
  <si>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</si>
  <si>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</si>
  <si>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</si>
  <si>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</si>
  <si>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</si>
  <si>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</si>
  <si>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</si>
  <si>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</si>
  <si>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</si>
  <si>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</si>
  <si>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</si>
  <si>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</si>
  <si>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</si>
  <si>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</si>
  <si>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</si>
  <si>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</si>
  <si>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</si>
  <si>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</si>
  <si>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</si>
  <si>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</si>
  <si>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</si>
  <si>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</si>
  <si>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</si>
  <si>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</si>
  <si>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</si>
  <si>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</si>
  <si>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</si>
  <si>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</si>
  <si>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</si>
  <si>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</si>
  <si>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</si>
  <si>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</si>
  <si>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</si>
  <si>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</si>
  <si>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</si>
  <si>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</si>
  <si>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</si>
  <si>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</si>
  <si>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</si>
  <si>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</si>
  <si>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</si>
  <si>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</si>
  <si>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</si>
  <si>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</si>
  <si>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</si>
  <si>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</si>
  <si>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</si>
  <si>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</si>
  <si>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</si>
  <si>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</si>
  <si>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</si>
  <si>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</si>
  <si>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</si>
  <si>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</si>
  <si>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</si>
  <si>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</si>
  <si>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</si>
  <si>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</si>
  <si>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</si>
  <si>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</si>
  <si>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</si>
  <si>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</si>
  <si>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</si>
  <si>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</si>
  <si>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</si>
  <si>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</si>
  <si>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</si>
  <si>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</si>
  <si>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</si>
  <si>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</si>
  <si>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</si>
  <si>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</si>
  <si>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</si>
  <si>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</si>
  <si>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</si>
  <si>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</si>
  <si>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</si>
  <si>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</si>
  <si>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</si>
  <si>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</si>
  <si>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</si>
  <si>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</si>
  <si>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</si>
  <si>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</si>
  <si>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</si>
  <si>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</si>
  <si>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</si>
  <si>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</si>
  <si>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</si>
  <si>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</si>
  <si>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</si>
  <si>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</si>
  <si>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</si>
  <si>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</si>
  <si>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</si>
  <si>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</si>
  <si>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</si>
  <si>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</si>
  <si>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</si>
  <si>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</si>
  <si>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</si>
  <si>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</si>
  <si>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</si>
  <si>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</si>
  <si>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</si>
  <si>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</si>
  <si>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</si>
  <si>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</si>
  <si>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</si>
  <si>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</si>
  <si>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</si>
  <si>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</si>
  <si>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</si>
  <si>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</si>
  <si>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</si>
  <si>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</si>
  <si>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</si>
  <si>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</si>
  <si>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</si>
  <si>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</si>
  <si>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</si>
  <si>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</si>
  <si>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</si>
  <si>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</si>
  <si>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</si>
  <si>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</si>
  <si>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</si>
  <si>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</si>
  <si>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</si>
  <si>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</si>
  <si>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</si>
  <si>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</si>
  <si>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</si>
  <si>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</si>
  <si>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</si>
  <si>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</si>
  <si>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</si>
  <si>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</si>
  <si>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</si>
  <si>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</si>
  <si>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</si>
  <si>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</si>
  <si>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</si>
  <si>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</si>
  <si>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</si>
  <si>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</si>
  <si>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</si>
  <si>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</si>
  <si>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</si>
  <si>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</si>
  <si>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</si>
  <si>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</si>
  <si>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</si>
  <si>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</si>
  <si>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</si>
  <si>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</si>
  <si>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</si>
  <si>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</si>
  <si>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</si>
  <si>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</si>
  <si>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</si>
  <si>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</si>
  <si>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</si>
  <si>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</si>
  <si>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</si>
  <si>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</si>
  <si>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</si>
  <si>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</si>
  <si>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</si>
  <si>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</si>
  <si>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</si>
  <si>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</si>
  <si>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</si>
  <si>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</si>
  <si>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</si>
  <si>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</si>
  <si>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</si>
  <si>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</si>
  <si>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</si>
  <si>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</si>
  <si>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</si>
  <si>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</si>
  <si>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</si>
  <si>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</si>
  <si>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</si>
  <si>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</si>
  <si>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</si>
  <si>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</si>
  <si>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</si>
  <si>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</si>
  <si>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</si>
  <si>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</si>
  <si>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</si>
  <si>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</si>
  <si>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</si>
  <si>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</si>
  <si>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</si>
  <si>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</si>
  <si>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</si>
  <si>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</si>
  <si>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</si>
  <si>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</si>
  <si>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</si>
  <si>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</si>
  <si>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</si>
  <si>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</si>
  <si>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</si>
  <si>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</si>
  <si>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</si>
  <si>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</si>
  <si>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</si>
  <si>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</si>
  <si>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</si>
  <si>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</si>
  <si>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</si>
  <si>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</si>
  <si>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</si>
  <si>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</si>
  <si>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</si>
  <si>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</si>
  <si>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</si>
  <si>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</si>
  <si>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</si>
  <si>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</si>
  <si>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</si>
  <si>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</si>
  <si>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</si>
  <si>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</si>
  <si>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</si>
  <si>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</si>
  <si>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</si>
  <si>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</si>
  <si>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</si>
  <si>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</si>
  <si>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</si>
  <si>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</si>
  <si>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</si>
  <si>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</si>
  <si>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</si>
  <si>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</si>
  <si>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</si>
  <si>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</si>
  <si>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</si>
  <si>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</si>
  <si>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</si>
  <si>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</si>
  <si>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</si>
  <si>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</si>
  <si>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</si>
  <si>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</si>
  <si>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</si>
  <si>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</si>
  <si>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</si>
  <si>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</si>
  <si>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</si>
  <si>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</si>
  <si>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</si>
  <si>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</si>
  <si>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</si>
  <si>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</si>
  <si>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</si>
  <si>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</si>
  <si>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</si>
  <si>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</si>
  <si>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</si>
  <si>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</si>
  <si>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</si>
  <si>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</si>
  <si>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</si>
  <si>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</si>
  <si>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</si>
  <si>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</si>
  <si>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</si>
  <si>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</si>
  <si>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</si>
  <si>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</si>
  <si>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</si>
  <si>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</si>
  <si>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</si>
  <si>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</si>
  <si>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</si>
  <si>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</si>
  <si>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</si>
  <si>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</si>
  <si>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</si>
  <si>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</si>
  <si>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</si>
  <si>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</si>
  <si>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</si>
  <si>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</si>
  <si>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</si>
  <si>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</si>
  <si>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</si>
  <si>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</si>
  <si>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</si>
  <si>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</si>
  <si>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</si>
  <si>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</si>
  <si>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</si>
  <si>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</si>
  <si>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</si>
  <si>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</si>
  <si>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</si>
  <si>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</si>
  <si>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</si>
  <si>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</si>
  <si>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</si>
  <si>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</si>
  <si>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</si>
  <si>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</si>
  <si>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</si>
  <si>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</si>
  <si>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</si>
  <si>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</si>
  <si>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</si>
  <si>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</si>
  <si>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</si>
  <si>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</si>
  <si>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</si>
  <si>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</si>
  <si>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</si>
  <si>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</si>
  <si>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</si>
  <si>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</si>
  <si>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</si>
  <si>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</si>
  <si>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</si>
  <si>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</si>
  <si>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</si>
  <si>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</si>
  <si>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</si>
  <si>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</si>
  <si>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</si>
  <si>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</si>
  <si>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</si>
  <si>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</si>
  <si>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</si>
  <si>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</si>
  <si>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</si>
  <si>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</si>
  <si>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</si>
  <si>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</si>
  <si>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</si>
  <si>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</si>
  <si>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</si>
  <si>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</si>
  <si>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</si>
  <si>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</si>
  <si>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</si>
  <si>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</si>
  <si>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</si>
  <si>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</si>
  <si>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</si>
  <si>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</si>
  <si>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</si>
  <si>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</si>
  <si>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</si>
  <si>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</si>
  <si>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</si>
  <si>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</si>
  <si>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</si>
  <si>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</si>
  <si>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</si>
  <si>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</si>
  <si>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</si>
  <si>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</si>
  <si>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</si>
  <si>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</si>
  <si>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</si>
  <si>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</si>
  <si>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</si>
  <si>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</si>
  <si>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</si>
  <si>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</si>
  <si>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</si>
  <si>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</si>
  <si>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</si>
  <si>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</si>
  <si>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</si>
  <si>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</si>
  <si>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</si>
  <si>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</si>
  <si>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</si>
  <si>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</si>
  <si>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</si>
  <si>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</si>
  <si>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</si>
  <si>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</si>
  <si>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</si>
  <si>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</si>
  <si>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</si>
  <si>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</si>
  <si>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</si>
  <si>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</si>
  <si>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</si>
  <si>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</si>
  <si>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</si>
  <si>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</si>
  <si>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</si>
  <si>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</si>
  <si>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</si>
  <si>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</si>
  <si>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</si>
  <si>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</si>
  <si>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</si>
  <si>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</si>
  <si>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</si>
  <si>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</si>
  <si>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</si>
  <si>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</si>
  <si>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</si>
  <si>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</si>
  <si>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</si>
  <si>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</si>
  <si>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</si>
  <si>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</si>
  <si>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</si>
  <si>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</si>
  <si>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</si>
  <si>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</si>
  <si>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</si>
  <si>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</si>
  <si>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</si>
  <si>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</si>
  <si>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</si>
  <si>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</si>
  <si>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</si>
  <si>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</si>
  <si>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</si>
  <si>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</si>
  <si>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</si>
  <si>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</si>
  <si>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</si>
  <si>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</si>
  <si>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</si>
  <si>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</si>
  <si>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</si>
  <si>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</si>
  <si>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</si>
  <si>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</si>
  <si>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</si>
  <si>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</si>
  <si>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</si>
  <si>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</si>
  <si>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</si>
  <si>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</si>
  <si>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</si>
  <si>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</si>
  <si>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</si>
  <si>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</si>
  <si>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</si>
  <si>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</si>
  <si>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</si>
  <si>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</si>
  <si>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</si>
  <si>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</si>
  <si>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</si>
  <si>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</si>
  <si>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</si>
  <si>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</si>
  <si>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</si>
  <si>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</si>
  <si>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</si>
  <si>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</si>
  <si>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</si>
  <si>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</si>
  <si>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</si>
  <si>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</si>
  <si>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</si>
  <si>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</si>
  <si>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</si>
  <si>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</si>
  <si>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</si>
  <si>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</si>
  <si>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</si>
  <si>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</si>
  <si>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</si>
  <si>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</si>
  <si>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</si>
  <si>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</si>
  <si>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</si>
  <si>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</si>
  <si>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</si>
  <si>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</si>
  <si>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</si>
  <si>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</si>
  <si>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</si>
  <si>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</si>
  <si>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</si>
  <si>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</si>
  <si>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</si>
  <si>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</si>
  <si>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</si>
  <si>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</si>
  <si>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</si>
  <si>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</si>
  <si>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</si>
  <si>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</si>
  <si>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</si>
  <si>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</si>
  <si>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</si>
  <si>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</si>
  <si>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</si>
  <si>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</si>
  <si>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</si>
  <si>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</si>
  <si>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</si>
  <si>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</si>
  <si>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</si>
  <si>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</si>
  <si>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</si>
  <si>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</si>
  <si>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</si>
  <si>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</si>
  <si>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</si>
  <si>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</si>
  <si>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</si>
  <si>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</si>
  <si>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</si>
  <si>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</si>
  <si>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</si>
  <si>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</si>
  <si>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</si>
  <si>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</si>
  <si>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</si>
  <si>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</si>
  <si>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</si>
  <si>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</si>
  <si>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</si>
  <si>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</si>
  <si>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</si>
  <si>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</si>
  <si>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</si>
  <si>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</si>
  <si>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</si>
  <si>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</si>
  <si>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</si>
  <si>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</si>
  <si>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</si>
  <si>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</si>
  <si>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</si>
  <si>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</si>
  <si>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</si>
  <si>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</si>
  <si>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</si>
  <si>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</si>
  <si>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</si>
  <si>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</si>
  <si>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</si>
  <si>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</si>
  <si>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</si>
  <si>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</si>
  <si>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</si>
  <si>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</si>
  <si>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</si>
  <si>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</si>
  <si>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</si>
  <si>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</si>
  <si>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</si>
  <si>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</si>
  <si>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</si>
  <si>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</si>
  <si>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</si>
  <si>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</si>
  <si>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</si>
  <si>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</si>
  <si>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</si>
  <si>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</si>
  <si>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</si>
  <si>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</si>
  <si>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</si>
  <si>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</si>
  <si>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</si>
  <si>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</si>
  <si>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</si>
  <si>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</si>
  <si>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</si>
  <si>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</si>
  <si>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</si>
  <si>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</si>
  <si>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</si>
  <si>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</si>
  <si>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</si>
  <si>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</si>
  <si>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</si>
  <si>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</si>
  <si>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</si>
  <si>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</si>
  <si>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</si>
  <si>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</si>
  <si>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</si>
  <si>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</si>
  <si>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</si>
  <si>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</si>
  <si>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</si>
  <si>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</si>
  <si>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</si>
  <si>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</si>
  <si>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</si>
  <si>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</si>
  <si>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</si>
  <si>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</si>
  <si>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</si>
  <si>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</si>
  <si>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</si>
  <si>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</si>
  <si>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</si>
  <si>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</si>
  <si>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</si>
  <si>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</si>
  <si>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</si>
  <si>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</si>
  <si>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</si>
  <si>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</si>
  <si>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</si>
  <si>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</si>
  <si>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</si>
  <si>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</si>
  <si>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</si>
  <si>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</si>
  <si>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</si>
  <si>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</si>
  <si>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</si>
  <si>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</si>
  <si>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</si>
  <si>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</si>
  <si>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</si>
  <si>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</si>
  <si>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</si>
  <si>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</si>
  <si>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</si>
  <si>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</si>
  <si>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</si>
  <si>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</si>
  <si>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</si>
  <si>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</si>
  <si>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</si>
  <si>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</si>
  <si>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</si>
  <si>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</si>
  <si>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</si>
  <si>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</si>
  <si>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</si>
  <si>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</si>
  <si>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</si>
  <si>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</si>
  <si>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</si>
  <si>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</si>
  <si>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</si>
  <si>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</si>
  <si>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</si>
  <si>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</si>
  <si>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</si>
  <si>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</si>
  <si>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</si>
  <si>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</si>
  <si>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</si>
  <si>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</si>
  <si>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</si>
  <si>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</si>
  <si>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</si>
  <si>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</si>
  <si>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</si>
  <si>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</si>
  <si>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</si>
  <si>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</si>
  <si>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</si>
  <si>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</si>
  <si>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</si>
  <si>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</si>
  <si>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</si>
  <si>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</si>
  <si>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</si>
  <si>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</si>
  <si>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</si>
  <si>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</si>
  <si>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</si>
  <si>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</si>
  <si>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</si>
  <si>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</si>
  <si>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</si>
  <si>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</si>
  <si>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</si>
  <si>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</si>
  <si>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</si>
  <si>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</si>
  <si>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</si>
  <si>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</si>
  <si>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</si>
  <si>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</si>
  <si>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</si>
  <si>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</si>
  <si>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</si>
  <si>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</si>
  <si>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</si>
  <si>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</si>
  <si>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</si>
  <si>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</si>
  <si>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</si>
  <si>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</si>
  <si>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</si>
  <si>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</si>
  <si>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</si>
  <si>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</si>
  <si>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</si>
  <si>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</si>
  <si>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</si>
  <si>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</si>
  <si>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</si>
  <si>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</si>
  <si>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</si>
  <si>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</si>
  <si>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</si>
  <si>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</si>
  <si>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</si>
  <si>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</si>
  <si>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</si>
  <si>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</si>
  <si>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</si>
  <si>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</si>
  <si>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</si>
  <si>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</si>
  <si>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</si>
  <si>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</si>
  <si>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</si>
  <si>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</si>
  <si>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</si>
  <si>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</si>
  <si>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</si>
  <si>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</si>
  <si>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</si>
  <si>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</si>
  <si>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</si>
  <si>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</si>
  <si>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</si>
  <si>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</si>
  <si>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</si>
  <si>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</si>
  <si>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</si>
  <si>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</si>
  <si>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</si>
  <si>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</si>
  <si>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</si>
  <si>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</si>
  <si>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</si>
  <si>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</si>
  <si>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</si>
  <si>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</si>
  <si>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</si>
  <si>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</si>
  <si>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</si>
  <si>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</si>
  <si>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</si>
  <si>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</si>
  <si>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</si>
  <si>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</si>
  <si>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</si>
  <si>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</si>
  <si>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</si>
  <si>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</si>
  <si>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</si>
  <si>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</si>
  <si>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</si>
  <si>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</si>
  <si>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</si>
  <si>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</si>
  <si>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</si>
  <si>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</si>
  <si>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</si>
  <si>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</si>
  <si>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</si>
  <si>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</si>
  <si>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</si>
  <si>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</si>
  <si>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</si>
  <si>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</si>
  <si>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</si>
  <si>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</si>
  <si>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</si>
  <si>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</si>
  <si>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</si>
  <si>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</si>
  <si>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</si>
  <si>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</si>
  <si>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</si>
  <si>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</si>
  <si>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</si>
  <si>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</si>
  <si>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</si>
  <si>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</si>
  <si>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</si>
  <si>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</si>
  <si>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</si>
  <si>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</si>
  <si>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</si>
  <si>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</si>
  <si>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</si>
  <si>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</si>
  <si>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</si>
  <si>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</si>
  <si>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</si>
  <si>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</si>
  <si>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</si>
  <si>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</si>
  <si>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</si>
  <si>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</si>
  <si>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</si>
  <si>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</si>
  <si>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</si>
  <si>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</si>
  <si>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</si>
  <si>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</si>
  <si>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</si>
  <si>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</si>
  <si>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</si>
  <si>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</si>
  <si>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</si>
  <si>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</si>
  <si>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</si>
  <si>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</si>
  <si>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</si>
  <si>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</si>
  <si>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</si>
  <si>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</si>
  <si>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</si>
  <si>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</si>
  <si>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</si>
  <si>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</si>
  <si>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</si>
  <si>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</si>
  <si>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</si>
  <si>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</si>
  <si>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</si>
  <si>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</si>
  <si>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</si>
  <si>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</si>
  <si>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</si>
  <si>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</si>
  <si>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</si>
  <si>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</si>
  <si>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</si>
  <si>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</si>
  <si>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</si>
  <si>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</si>
  <si>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</si>
  <si>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</si>
  <si>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</si>
  <si>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</si>
  <si>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</si>
  <si>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</si>
  <si>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</si>
  <si>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</si>
  <si>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</si>
  <si>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</si>
  <si>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</si>
  <si>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</si>
  <si>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</si>
  <si>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</si>
  <si>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</si>
  <si>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</si>
  <si>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</si>
  <si>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</si>
  <si>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</si>
  <si>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</si>
  <si>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</si>
  <si>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</si>
  <si>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</si>
  <si>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</si>
  <si>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</si>
  <si>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</si>
  <si>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</si>
  <si>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</si>
  <si>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</si>
  <si>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</si>
  <si>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</si>
  <si>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</si>
  <si>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</si>
  <si>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</si>
  <si>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</si>
  <si>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</si>
  <si>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</si>
  <si>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</si>
  <si>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</si>
  <si>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</si>
  <si>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</si>
  <si>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</si>
  <si>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</si>
  <si>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</si>
  <si>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</si>
  <si>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</si>
  <si>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</si>
  <si>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</si>
  <si>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</si>
  <si>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</si>
  <si>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</si>
  <si>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</si>
  <si>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</si>
  <si>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</si>
  <si>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</si>
  <si>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</si>
  <si>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</si>
  <si>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</si>
  <si>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</si>
  <si>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</si>
  <si>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</si>
  <si>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</si>
  <si>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</si>
  <si>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</si>
  <si>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</si>
  <si>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</si>
  <si>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</si>
  <si>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</si>
  <si>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</si>
  <si>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</si>
  <si>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</si>
  <si>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</si>
  <si>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</si>
  <si>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</si>
  <si>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</si>
  <si>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</si>
  <si>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</si>
  <si>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</si>
  <si>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</si>
  <si>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</si>
  <si>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</si>
  <si>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</si>
  <si>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</si>
  <si>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</si>
  <si>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</si>
  <si>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</si>
  <si>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</si>
  <si>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</si>
  <si>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</si>
  <si>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</si>
  <si>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</si>
  <si>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</si>
  <si>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</si>
  <si>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</si>
  <si>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</si>
  <si>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</si>
  <si>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</si>
  <si>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</si>
  <si>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</si>
  <si>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</si>
  <si>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</si>
  <si>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</si>
  <si>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</si>
  <si>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</si>
  <si>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</si>
  <si>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</si>
  <si>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</si>
  <si>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</si>
  <si>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</si>
  <si>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</si>
  <si>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</si>
  <si>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</si>
  <si>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</si>
  <si>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</si>
  <si>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</si>
  <si>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</si>
  <si>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</si>
  <si>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</si>
  <si>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</si>
  <si>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</si>
  <si>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</si>
  <si>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</si>
  <si>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</si>
  <si>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</si>
  <si>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</si>
  <si>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</si>
  <si>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</si>
  <si>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</si>
  <si>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</si>
  <si>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</si>
  <si>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</si>
  <si>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</si>
  <si>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</si>
  <si>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</si>
  <si>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</si>
  <si>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</si>
  <si>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</si>
  <si>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</si>
  <si>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</si>
  <si>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</si>
  <si>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</si>
  <si>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</si>
  <si>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</si>
  <si>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</si>
  <si>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</si>
  <si>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</si>
  <si>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</si>
  <si>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</si>
  <si>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</si>
  <si>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</si>
  <si>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</si>
  <si>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</si>
  <si>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</si>
  <si>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</si>
  <si>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</si>
  <si>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</si>
  <si>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</si>
  <si>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</si>
  <si>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</si>
  <si>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</si>
  <si>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</si>
  <si>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</si>
  <si>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</si>
  <si>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</si>
  <si>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</si>
  <si>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</si>
  <si>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</si>
  <si>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</si>
  <si>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</si>
  <si>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</si>
  <si>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</si>
  <si>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</si>
  <si>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</si>
  <si>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</si>
  <si>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</si>
  <si>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</si>
  <si>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</si>
  <si>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</si>
  <si>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</si>
  <si>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</si>
  <si>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</si>
  <si>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</si>
  <si>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</si>
  <si>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</si>
  <si>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</si>
  <si>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</si>
  <si>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</si>
  <si>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</si>
  <si>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</si>
  <si>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</si>
  <si>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</si>
  <si>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</si>
  <si>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</si>
  <si>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</si>
  <si>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</si>
  <si>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</si>
  <si>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</si>
  <si>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</si>
  <si>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</si>
  <si>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</si>
  <si>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</si>
  <si>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</si>
  <si>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</si>
  <si>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</si>
  <si>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</si>
  <si>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</si>
  <si>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</si>
  <si>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</si>
  <si>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</si>
  <si>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</si>
  <si>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</si>
  <si>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</si>
  <si>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</si>
  <si>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</si>
  <si>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</si>
  <si>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</si>
  <si>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</si>
  <si>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</si>
  <si>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</si>
  <si>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</si>
  <si>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</si>
  <si>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</si>
  <si>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</si>
  <si>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</si>
  <si>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</si>
  <si>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</si>
  <si>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</si>
  <si>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</si>
  <si>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</si>
  <si>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</si>
  <si>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</si>
  <si>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</si>
  <si>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</si>
  <si>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</si>
  <si>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</si>
  <si>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</si>
  <si>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</si>
  <si>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</si>
  <si>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</si>
  <si>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</si>
  <si>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</si>
  <si>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</si>
  <si>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</si>
  <si>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</si>
  <si>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</si>
  <si>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</si>
  <si>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</si>
  <si>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</si>
  <si>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</si>
  <si>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</si>
  <si>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</si>
  <si>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</si>
  <si>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</si>
  <si>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</si>
  <si>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</si>
  <si>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</si>
  <si>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</si>
  <si>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</si>
  <si>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</si>
  <si>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</si>
  <si>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</si>
  <si>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</si>
  <si>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</si>
  <si>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</si>
  <si>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</si>
  <si>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</si>
  <si>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</si>
  <si>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</si>
  <si>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</si>
  <si>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</si>
  <si>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</si>
  <si>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</si>
  <si>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</si>
  <si>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</si>
  <si>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</si>
  <si>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</si>
  <si>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</si>
  <si>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</si>
  <si>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</si>
  <si>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</si>
  <si>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</si>
  <si>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</si>
  <si>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</si>
  <si>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</si>
  <si>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</si>
  <si>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</si>
  <si>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</si>
  <si>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</si>
  <si>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</si>
  <si>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</si>
  <si>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</si>
  <si>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</si>
  <si>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</si>
  <si>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</si>
  <si>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</si>
  <si>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</si>
  <si>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</si>
  <si>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</si>
  <si>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</si>
  <si>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</si>
  <si>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</si>
  <si>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</si>
  <si>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</si>
  <si>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</si>
  <si>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</si>
  <si>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</si>
  <si>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</si>
  <si>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</si>
  <si>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</si>
  <si>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</si>
  <si>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</si>
  <si>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</si>
  <si>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</si>
  <si>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</si>
  <si>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</si>
  <si>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</si>
  <si>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</si>
  <si>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</si>
  <si>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</si>
  <si>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</si>
  <si>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</si>
  <si>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</si>
  <si>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</si>
  <si>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</si>
  <si>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</si>
  <si>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</si>
  <si>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</si>
  <si>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</si>
  <si>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</si>
  <si>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</si>
  <si>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</si>
  <si>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</si>
  <si>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</si>
  <si>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</si>
  <si>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</si>
  <si>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</si>
  <si>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</si>
  <si>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</si>
  <si>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</si>
  <si>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</si>
  <si>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</si>
  <si>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</si>
  <si>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</si>
  <si>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</si>
  <si>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</si>
  <si>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</si>
  <si>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</si>
  <si>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</si>
  <si>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</si>
  <si>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</si>
  <si>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</si>
  <si>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</si>
  <si>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</si>
  <si>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</si>
  <si>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</si>
  <si>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</si>
  <si>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</si>
  <si>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</si>
  <si>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</si>
  <si>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</si>
  <si>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</si>
  <si>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</si>
  <si>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</si>
  <si>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</si>
  <si>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</si>
  <si>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</si>
  <si>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</si>
  <si>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</si>
  <si>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</si>
  <si>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</si>
  <si>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</si>
  <si>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</si>
  <si>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</si>
  <si>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</si>
  <si>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</si>
  <si>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</si>
  <si>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</si>
  <si>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</si>
  <si>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</si>
  <si>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</si>
  <si>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</si>
  <si>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</si>
  <si>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</si>
  <si>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</si>
  <si>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</si>
  <si>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</si>
  <si>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</si>
  <si>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</si>
  <si>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</si>
  <si>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</si>
  <si>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</si>
  <si>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</si>
  <si>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</si>
  <si>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</si>
  <si>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</si>
  <si>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</si>
  <si>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</si>
  <si>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</si>
  <si>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</si>
  <si>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</si>
  <si>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</si>
  <si>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</si>
  <si>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</si>
  <si>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</si>
  <si>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</si>
  <si>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</si>
  <si>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</si>
  <si>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</si>
  <si>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</si>
  <si>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</si>
  <si>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</si>
  <si>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</si>
  <si>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</si>
  <si>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</si>
  <si>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</si>
  <si>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</si>
  <si>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</si>
  <si>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</si>
  <si>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</si>
  <si>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</si>
  <si>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</si>
  <si>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</si>
  <si>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</si>
  <si>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</si>
  <si>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</si>
  <si>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</si>
  <si>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</si>
  <si>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</si>
  <si>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</si>
  <si>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</si>
  <si>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</si>
  <si>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</si>
  <si>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</si>
  <si>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</si>
  <si>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</si>
  <si>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</si>
  <si>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</si>
  <si>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</si>
  <si>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</si>
  <si>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</si>
  <si>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</si>
  <si>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</si>
  <si>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</si>
  <si>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</si>
  <si>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</si>
  <si>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</si>
  <si>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</si>
  <si>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</si>
  <si>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</si>
  <si>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</si>
  <si>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</si>
  <si>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</si>
  <si>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</si>
  <si>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</si>
  <si>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</si>
  <si>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</si>
  <si>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</si>
  <si>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</si>
  <si>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</si>
  <si>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</si>
  <si>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</si>
  <si>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</si>
  <si>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</si>
  <si>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</si>
  <si>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</si>
  <si>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</si>
  <si>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</si>
  <si>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</si>
  <si>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</si>
  <si>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</si>
  <si>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</si>
  <si>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</si>
  <si>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</si>
  <si>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</si>
  <si>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</si>
  <si>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</si>
  <si>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</si>
  <si>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</si>
  <si>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</si>
  <si>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</si>
  <si>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</si>
  <si>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</si>
  <si>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</si>
  <si>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</si>
  <si>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</si>
  <si>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</si>
  <si>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</si>
  <si>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</si>
  <si>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</si>
  <si>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</si>
  <si>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</si>
  <si>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</si>
  <si>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</si>
  <si>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</si>
  <si>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</si>
  <si>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</si>
  <si>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</si>
  <si>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</si>
  <si>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</si>
  <si>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</si>
  <si>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</si>
  <si>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</si>
  <si>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</si>
  <si>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</si>
  <si>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</si>
  <si>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</si>
  <si>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</si>
  <si>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</si>
  <si>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</si>
  <si>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</si>
  <si>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</si>
  <si>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</si>
  <si>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</si>
  <si>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</si>
  <si>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</si>
  <si>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</si>
  <si>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</si>
  <si>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</si>
  <si>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</si>
  <si>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</si>
  <si>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</si>
  <si>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</si>
  <si>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</si>
  <si>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</si>
  <si>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</si>
  <si>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</si>
  <si>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</si>
  <si>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</si>
  <si>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</si>
  <si>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</si>
  <si>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</si>
  <si>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</si>
  <si>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</si>
  <si>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</si>
  <si>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</si>
  <si>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</si>
  <si>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</si>
  <si>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</si>
  <si>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</si>
  <si>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</si>
  <si>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</si>
  <si>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</si>
  <si>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</si>
  <si>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</si>
  <si>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</si>
  <si>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</si>
  <si>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</si>
  <si>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</si>
  <si>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</si>
  <si>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</si>
  <si>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</si>
  <si>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</si>
  <si>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</si>
  <si>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</si>
  <si>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</si>
  <si>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</si>
  <si>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</si>
  <si>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</si>
  <si>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</si>
  <si>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</si>
  <si>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</si>
  <si>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</si>
  <si>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</si>
  <si>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</si>
  <si>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</si>
  <si>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</si>
  <si>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</si>
  <si>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</si>
  <si>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</si>
  <si>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</si>
  <si>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</si>
  <si>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</si>
  <si>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</si>
  <si>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</si>
  <si>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</si>
  <si>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</si>
  <si>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</si>
  <si>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</si>
  <si>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</si>
  <si>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</si>
  <si>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</si>
  <si>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</si>
  <si>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</si>
  <si>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</si>
  <si>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</si>
  <si>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</si>
  <si>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</si>
  <si>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</si>
  <si>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</si>
  <si>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</si>
  <si>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</si>
  <si>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</si>
  <si>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</si>
  <si>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</si>
  <si>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</si>
  <si>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</si>
  <si>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</si>
  <si>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</si>
  <si>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</si>
  <si>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</si>
  <si>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</si>
  <si>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</si>
  <si>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</si>
  <si>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</si>
  <si>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</si>
  <si>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</si>
  <si>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</si>
  <si>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</si>
  <si>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</si>
  <si>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</si>
  <si>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</si>
  <si>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</si>
  <si>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</si>
  <si>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</si>
  <si>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</si>
  <si>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</si>
  <si>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</si>
  <si>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</si>
  <si>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</si>
  <si>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</si>
  <si>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</si>
  <si>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</si>
  <si>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</si>
  <si>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</si>
  <si>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</si>
  <si>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</si>
  <si>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</si>
  <si>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</si>
  <si>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</si>
  <si>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</si>
  <si>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</si>
  <si>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</si>
  <si>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</si>
  <si>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</si>
  <si>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</si>
  <si>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</si>
  <si>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</si>
  <si>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</si>
  <si>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</si>
  <si>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</si>
  <si>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</si>
  <si>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</si>
  <si>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</si>
  <si>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</si>
  <si>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</si>
  <si>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</si>
  <si>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</si>
  <si>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</si>
  <si>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</si>
  <si>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</si>
  <si>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</si>
  <si>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</si>
  <si>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</si>
  <si>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</si>
  <si>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</si>
  <si>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</si>
  <si>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</si>
  <si>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</si>
  <si>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</si>
  <si>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</si>
  <si>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</si>
  <si>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</si>
  <si>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</si>
  <si>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</si>
  <si>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</si>
  <si>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</si>
  <si>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</si>
  <si>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</si>
  <si>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</si>
  <si>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</si>
  <si>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</si>
  <si>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</si>
  <si>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</si>
  <si>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</si>
  <si>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</si>
  <si>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</si>
  <si>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</si>
  <si>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</si>
  <si>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</si>
  <si>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</si>
  <si>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</si>
  <si>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</si>
  <si>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</si>
  <si>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</si>
  <si>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</si>
  <si>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</si>
  <si>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</si>
  <si>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</si>
  <si>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</si>
  <si>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</si>
  <si>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</si>
  <si>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</si>
  <si>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</si>
  <si>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</si>
  <si>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</si>
  <si>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</si>
  <si>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</si>
  <si>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</si>
  <si>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</si>
  <si>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</si>
  <si>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</si>
  <si>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</si>
  <si>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</si>
  <si>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</si>
  <si>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</si>
  <si>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</si>
  <si>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</si>
  <si>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</si>
  <si>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</si>
  <si>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</si>
  <si>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</si>
  <si>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</si>
  <si>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</si>
  <si>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</si>
  <si>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</si>
  <si>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</si>
  <si>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</si>
  <si>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</si>
  <si>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</si>
  <si>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</si>
  <si>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</si>
  <si>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</si>
  <si>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</si>
  <si>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</si>
  <si>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</si>
  <si>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</si>
  <si>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</si>
  <si>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</si>
  <si>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</si>
  <si>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</si>
  <si>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</si>
  <si>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</si>
  <si>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</si>
  <si>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</si>
  <si>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</si>
  <si>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</si>
  <si>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</si>
  <si>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</si>
  <si>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</si>
  <si>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</si>
  <si>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</si>
  <si>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</si>
  <si>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</si>
  <si>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</si>
  <si>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</si>
  <si>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</si>
  <si>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</si>
  <si>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</si>
  <si>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</si>
  <si>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</si>
  <si>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</si>
  <si>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</si>
  <si>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</si>
  <si>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</si>
  <si>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</si>
  <si>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</si>
  <si>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</si>
  <si>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</si>
  <si>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</si>
  <si>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</si>
  <si>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</si>
  <si>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</si>
  <si>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</si>
  <si>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</si>
  <si>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</si>
  <si>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</si>
  <si>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</si>
  <si>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</si>
  <si>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</si>
  <si>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</si>
  <si>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</si>
  <si>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</si>
  <si>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</si>
  <si>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</si>
  <si>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</si>
  <si>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</si>
  <si>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</si>
  <si>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</si>
  <si>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</si>
  <si>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</si>
  <si>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</si>
  <si>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</si>
  <si>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</si>
  <si>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</si>
  <si>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</si>
  <si>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</si>
  <si>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</si>
  <si>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</si>
  <si>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</si>
  <si>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</si>
  <si>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</si>
  <si>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</si>
  <si>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</si>
  <si>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</si>
  <si>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</si>
  <si>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</si>
  <si>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</si>
  <si>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</si>
  <si>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</si>
  <si>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</si>
  <si>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</si>
  <si>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</si>
  <si>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</si>
  <si>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</si>
  <si>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</si>
  <si>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</si>
  <si>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</si>
  <si>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</si>
  <si>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</si>
  <si>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</si>
  <si>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</si>
  <si>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</si>
  <si>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</si>
  <si>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</si>
  <si>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</si>
  <si>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</si>
  <si>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</si>
  <si>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</si>
  <si>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</si>
  <si>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</si>
  <si>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</si>
  <si>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</si>
  <si>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</si>
  <si>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</si>
  <si>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</si>
  <si>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</si>
  <si>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</si>
  <si>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</si>
  <si>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</si>
  <si>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</si>
  <si>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</si>
  <si>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</si>
  <si>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</si>
  <si>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</si>
  <si>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</si>
  <si>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</si>
  <si>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</si>
  <si>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</si>
  <si>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</si>
  <si>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</si>
  <si>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</si>
  <si>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</si>
  <si>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</si>
  <si>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</si>
  <si>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</si>
  <si>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</si>
  <si>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</si>
  <si>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</si>
  <si>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</si>
  <si>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</si>
  <si>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</si>
  <si>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</si>
  <si>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</si>
  <si>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</si>
  <si>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</si>
  <si>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</si>
  <si>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</si>
  <si>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</si>
  <si>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</si>
  <si>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</si>
  <si>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</si>
  <si>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</si>
  <si>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</si>
  <si>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</si>
  <si>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</si>
  <si>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</si>
  <si>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</si>
  <si>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</si>
  <si>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</si>
  <si>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</si>
  <si>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</si>
  <si>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</si>
  <si>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</si>
  <si>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</si>
  <si>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</si>
  <si>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</si>
  <si>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</si>
  <si>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</si>
  <si>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</si>
  <si>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</si>
  <si>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</si>
  <si>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</si>
  <si>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</si>
  <si>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</si>
  <si>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</si>
  <si>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</si>
  <si>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</si>
  <si>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</si>
  <si>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</si>
  <si>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</si>
  <si>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</si>
  <si>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</si>
  <si>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</si>
  <si>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</si>
  <si>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</si>
  <si>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</si>
  <si>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</si>
  <si>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</si>
  <si>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</si>
  <si>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</si>
  <si>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</si>
  <si>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</si>
  <si>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</si>
  <si>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</si>
  <si>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</si>
  <si>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</si>
  <si>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</si>
  <si>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</si>
  <si>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</si>
  <si>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</si>
  <si>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</si>
  <si>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</si>
  <si>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</si>
  <si>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</si>
  <si>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</si>
  <si>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</si>
  <si>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</si>
  <si>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</si>
  <si>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</si>
  <si>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</si>
  <si>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</si>
  <si>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</si>
  <si>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</si>
  <si>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</si>
  <si>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</si>
  <si>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</si>
  <si>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</si>
  <si>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</si>
  <si>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</si>
  <si>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</si>
  <si>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</si>
  <si>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</si>
  <si>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</si>
  <si>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</si>
  <si>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</si>
  <si>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</si>
  <si>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</si>
  <si>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</si>
  <si>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</si>
  <si>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</si>
  <si>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</si>
  <si>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</si>
  <si>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</si>
  <si>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</si>
  <si>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</si>
  <si>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</si>
  <si>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</si>
  <si>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</si>
  <si>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</si>
  <si>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</si>
  <si>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</si>
  <si>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</si>
  <si>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</si>
  <si>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</si>
  <si>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</si>
  <si>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</si>
  <si>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</si>
  <si>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</si>
  <si>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</si>
  <si>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</si>
  <si>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</si>
  <si>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</si>
  <si>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</si>
  <si>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</si>
  <si>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</si>
  <si>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</si>
  <si>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</si>
  <si>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</si>
  <si>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</si>
  <si>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</si>
  <si>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</si>
  <si>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</si>
  <si>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</si>
  <si>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</si>
  <si>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</si>
  <si>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</si>
  <si>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</si>
  <si>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</si>
  <si>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</si>
  <si>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</si>
  <si>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</si>
  <si>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</si>
  <si>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</si>
  <si>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</si>
  <si>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</si>
  <si>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</si>
  <si>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</si>
  <si>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</si>
  <si>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</si>
  <si>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</si>
  <si>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</si>
  <si>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</si>
  <si>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</si>
  <si>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</si>
  <si>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</si>
  <si>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</si>
  <si>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</si>
  <si>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</si>
  <si>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</si>
  <si>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</si>
  <si>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</si>
  <si>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</si>
  <si>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</si>
  <si>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</si>
  <si>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</si>
  <si>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</si>
  <si>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</si>
  <si>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</si>
  <si>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</si>
  <si>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</si>
  <si>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</si>
  <si>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</si>
  <si>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</si>
  <si>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</si>
  <si>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</si>
  <si>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</si>
  <si>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</si>
  <si>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</si>
  <si>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</si>
  <si>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</si>
  <si>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</si>
  <si>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</si>
  <si>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</si>
  <si>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</si>
  <si>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</si>
  <si>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</si>
  <si>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</si>
  <si>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</si>
  <si>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</si>
  <si>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</si>
  <si>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</si>
  <si>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</si>
  <si>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</si>
  <si>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</si>
  <si>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</si>
  <si>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</si>
  <si>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</si>
  <si>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</si>
  <si>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</si>
  <si>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</si>
  <si>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</si>
  <si>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</si>
  <si>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</si>
  <si>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</si>
  <si>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</si>
  <si>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</si>
  <si>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</si>
  <si>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</si>
  <si>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</si>
  <si>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</si>
  <si>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</si>
  <si>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</si>
  <si>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</si>
  <si>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</si>
  <si>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</si>
  <si>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</si>
  <si>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</si>
  <si>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</si>
  <si>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</si>
  <si>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</si>
  <si>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</si>
  <si>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</si>
  <si>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</si>
  <si>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</si>
  <si>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</si>
  <si>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</si>
  <si>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</si>
  <si>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</si>
  <si>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</si>
  <si>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</si>
  <si>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</si>
  <si>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</si>
  <si>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</si>
  <si>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</si>
  <si>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</si>
  <si>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</si>
  <si>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</si>
  <si>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</si>
  <si>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</si>
  <si>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</si>
  <si>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</si>
  <si>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</si>
  <si>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</si>
  <si>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</si>
  <si>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</si>
  <si>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</si>
  <si>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</si>
  <si>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</si>
  <si>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</si>
  <si>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</si>
  <si>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</si>
  <si>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</si>
  <si>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</si>
  <si>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</si>
  <si>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</si>
  <si>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</si>
  <si>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</si>
  <si>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</si>
  <si>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</si>
  <si>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</si>
  <si>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</si>
  <si>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</si>
  <si>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</si>
  <si>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</si>
  <si>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</si>
  <si>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</si>
  <si>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</si>
  <si>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</si>
  <si>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</si>
  <si>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</si>
  <si>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</si>
  <si>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</si>
  <si>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</si>
  <si>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</si>
  <si>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</si>
  <si>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</si>
  <si>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</si>
  <si>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</si>
  <si>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</si>
  <si>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</si>
  <si>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</si>
  <si>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</si>
  <si>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</si>
  <si>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</si>
  <si>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</si>
  <si>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</si>
  <si>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</si>
  <si>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</si>
  <si>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</si>
  <si>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</si>
  <si>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</si>
  <si>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</si>
  <si>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</si>
  <si>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</si>
  <si>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</si>
  <si>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</si>
  <si>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</si>
  <si>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</si>
  <si>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</si>
  <si>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</si>
  <si>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</si>
  <si>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</si>
  <si>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</si>
  <si>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</si>
  <si>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</si>
  <si>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</si>
  <si>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</si>
  <si>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</si>
  <si>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</si>
  <si>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</si>
  <si>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</si>
  <si>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</si>
  <si>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</si>
  <si>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</si>
  <si>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</si>
  <si>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</si>
  <si>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</si>
  <si>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</si>
  <si>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</si>
  <si>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</si>
  <si>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</si>
  <si>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</si>
  <si>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</si>
  <si>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</si>
  <si>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</si>
  <si>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</si>
  <si>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</si>
  <si>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</si>
  <si>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</si>
  <si>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</si>
  <si>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</si>
  <si>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</si>
  <si>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</si>
  <si>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</si>
  <si>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</si>
  <si>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</si>
  <si>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</si>
  <si>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</si>
  <si>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</si>
  <si>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</si>
  <si>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</si>
  <si>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</si>
  <si>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</si>
  <si>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</si>
  <si>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</si>
  <si>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</si>
  <si>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</si>
  <si>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</si>
  <si>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</si>
  <si>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</si>
  <si>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</si>
  <si>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</si>
  <si>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</si>
  <si>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</si>
  <si>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</si>
  <si>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</si>
  <si>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</si>
  <si>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</si>
  <si>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</si>
  <si>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</si>
  <si>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</si>
  <si>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</si>
  <si>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</si>
  <si>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</si>
  <si>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</si>
  <si>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</si>
  <si>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</si>
  <si>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</si>
  <si>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</si>
  <si>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</si>
  <si>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</si>
  <si>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</si>
  <si>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</si>
  <si>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</si>
  <si>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</si>
  <si>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</si>
  <si>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</si>
  <si>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</si>
  <si>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</si>
  <si>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</si>
  <si>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</si>
  <si>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</si>
  <si>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</si>
  <si>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</si>
  <si>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</si>
  <si>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</si>
  <si>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</si>
  <si>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</si>
  <si>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</si>
  <si>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</si>
  <si>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</si>
  <si>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</si>
  <si>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</si>
  <si>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</si>
  <si>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</si>
  <si>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</si>
  <si>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</si>
  <si>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</si>
  <si>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</si>
  <si>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</si>
  <si>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</si>
  <si>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</si>
  <si>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</si>
  <si>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</si>
  <si>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</si>
  <si>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</si>
  <si>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</si>
  <si>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</si>
  <si>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</si>
  <si>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</si>
  <si>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</si>
  <si>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</si>
  <si>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</si>
  <si>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</si>
  <si>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</si>
  <si>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</si>
  <si>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</si>
  <si>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</si>
  <si>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</si>
  <si>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</si>
  <si>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</si>
  <si>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</si>
  <si>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</si>
  <si>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</si>
  <si>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</si>
  <si>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</si>
  <si>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</si>
  <si>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</si>
  <si>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</si>
  <si>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</si>
  <si>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</si>
  <si>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</si>
  <si>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</si>
  <si>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</si>
  <si>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</si>
  <si>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</si>
  <si>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</si>
  <si>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</si>
  <si>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</si>
  <si>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</si>
  <si>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</si>
  <si>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</si>
  <si>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</si>
  <si>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</si>
  <si>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</si>
  <si>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</si>
  <si>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</si>
  <si>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</si>
  <si>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</si>
  <si>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</si>
  <si>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</si>
  <si>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</si>
  <si>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</si>
  <si>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</si>
  <si>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</si>
  <si>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</si>
  <si>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</si>
  <si>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</si>
  <si>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</si>
  <si>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</si>
  <si>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</si>
  <si>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</si>
  <si>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</si>
  <si>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</si>
  <si>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</si>
  <si>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</si>
  <si>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</si>
  <si>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</si>
  <si>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</si>
  <si>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</si>
  <si>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</si>
  <si>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</si>
  <si>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</si>
  <si>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</si>
  <si>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</si>
  <si>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</si>
  <si>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</si>
  <si>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</si>
  <si>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</si>
  <si>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</si>
  <si>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</si>
  <si>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</si>
  <si>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</si>
  <si>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</si>
  <si>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</si>
  <si>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</si>
  <si>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</si>
  <si>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</si>
  <si>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</si>
  <si>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</si>
  <si>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</si>
  <si>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</si>
  <si>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</si>
  <si>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</si>
  <si>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</si>
  <si>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</si>
  <si>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</si>
  <si>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</si>
  <si>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</si>
  <si>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</si>
  <si>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</si>
  <si>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</si>
  <si>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</si>
  <si>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</si>
  <si>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</si>
  <si>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</si>
  <si>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</si>
  <si>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</si>
  <si>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</si>
  <si>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</si>
  <si>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</si>
  <si>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</si>
  <si>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</si>
  <si>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</si>
  <si>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</si>
  <si>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</si>
  <si>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</si>
  <si>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</si>
  <si>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</si>
  <si>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</si>
  <si>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</si>
  <si>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</si>
  <si>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</si>
  <si>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</si>
  <si>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</si>
  <si>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</si>
  <si>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</si>
  <si>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</si>
  <si>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</si>
  <si>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</si>
  <si>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</si>
  <si>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</si>
  <si>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</si>
  <si>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</si>
  <si>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</si>
  <si>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</si>
  <si>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</si>
  <si>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</si>
  <si>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</si>
  <si>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</si>
  <si>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</si>
  <si>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</si>
  <si>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</si>
  <si>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</si>
  <si>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</si>
  <si>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</si>
  <si>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</si>
  <si>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</si>
  <si>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</si>
  <si>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</si>
  <si>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</si>
  <si>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</si>
  <si>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</si>
  <si>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</si>
  <si>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</si>
  <si>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</si>
  <si>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</si>
  <si>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</si>
  <si>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</si>
  <si>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</si>
  <si>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</si>
  <si>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</si>
  <si>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</si>
  <si>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</si>
  <si>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</si>
  <si>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</si>
  <si>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</si>
  <si>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</si>
  <si>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</si>
  <si>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</si>
  <si>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</si>
  <si>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</si>
  <si>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</si>
  <si>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</si>
  <si>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</si>
  <si>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</si>
  <si>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</si>
  <si>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</si>
  <si>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</si>
  <si>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</si>
  <si>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</si>
  <si>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</si>
  <si>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</si>
  <si>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</si>
  <si>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</si>
  <si>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</si>
  <si>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</si>
  <si>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</si>
  <si>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</si>
  <si>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</si>
  <si>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</si>
  <si>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</si>
  <si>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</si>
  <si>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</si>
  <si>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</si>
  <si>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</si>
  <si>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</si>
  <si>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</si>
  <si>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</si>
  <si>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</si>
  <si>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</si>
  <si>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</si>
  <si>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</si>
  <si>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</si>
  <si>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</si>
  <si>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</si>
  <si>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</si>
  <si>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</si>
  <si>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</si>
  <si>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</si>
  <si>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</si>
  <si>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</si>
  <si>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</si>
  <si>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</si>
  <si>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</si>
  <si>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</si>
  <si>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</si>
  <si>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</si>
  <si>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</si>
  <si>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</si>
  <si>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</si>
  <si>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</si>
  <si>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</si>
  <si>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</si>
  <si>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</si>
  <si>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</si>
  <si>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</si>
  <si>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</si>
  <si>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</si>
  <si>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</si>
  <si>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</si>
  <si>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</si>
  <si>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</si>
  <si>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</si>
  <si>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</si>
  <si>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</si>
  <si>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</si>
  <si>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</si>
  <si>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</si>
  <si>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</si>
  <si>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</si>
  <si>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</si>
  <si>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</si>
  <si>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</si>
  <si>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</si>
  <si>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</si>
  <si>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</si>
  <si>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</si>
  <si>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</si>
  <si>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</si>
  <si>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</si>
  <si>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</si>
  <si>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</si>
  <si>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</si>
  <si>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</si>
  <si>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</si>
  <si>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</si>
  <si>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</si>
  <si>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</si>
  <si>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</si>
  <si>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</si>
  <si>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</si>
  <si>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</si>
  <si>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</si>
  <si>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</si>
  <si>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</si>
  <si>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</si>
  <si>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</si>
  <si>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</si>
  <si>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</si>
  <si>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</si>
  <si>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</si>
  <si>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</si>
  <si>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</si>
  <si>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</si>
  <si>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</si>
  <si>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</si>
  <si>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</si>
  <si>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</si>
  <si>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</si>
  <si>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</si>
  <si>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</si>
  <si>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</si>
  <si>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</si>
  <si>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</si>
  <si>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</si>
  <si>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</si>
  <si>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</si>
  <si>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</si>
  <si>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</si>
  <si>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</si>
  <si>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</si>
  <si>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</si>
  <si>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</si>
  <si>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</si>
  <si>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</si>
  <si>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</si>
  <si>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</si>
  <si>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</si>
  <si>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</si>
  <si>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</si>
  <si>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</si>
  <si>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</si>
  <si>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</si>
  <si>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</si>
  <si>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</si>
  <si>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</si>
  <si>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</si>
  <si>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</si>
  <si>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</si>
  <si>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</si>
  <si>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</si>
  <si>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</si>
  <si>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</si>
  <si>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</si>
  <si>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</si>
  <si>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</si>
  <si>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</si>
  <si>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</si>
  <si>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</si>
  <si>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</si>
  <si>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</si>
  <si>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</si>
  <si>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</si>
  <si>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</si>
  <si>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</si>
  <si>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</si>
  <si>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</si>
  <si>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</si>
  <si>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</si>
  <si>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</si>
  <si>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</si>
  <si>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</si>
  <si>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</si>
  <si>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</si>
  <si>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</si>
  <si>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</si>
  <si>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</si>
  <si>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</si>
  <si>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</si>
  <si>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</si>
  <si>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</si>
  <si>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</si>
  <si>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</si>
  <si>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</si>
  <si>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</si>
  <si>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</si>
  <si>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</si>
  <si>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</si>
  <si>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</si>
  <si>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</si>
  <si>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</si>
  <si>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</si>
  <si>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</si>
  <si>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</si>
  <si>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</si>
  <si>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</si>
  <si>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</si>
  <si>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</si>
  <si>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</si>
  <si>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</si>
  <si>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</si>
  <si>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</si>
  <si>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</si>
  <si>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</si>
  <si>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</si>
  <si>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</si>
  <si>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</si>
  <si>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</si>
  <si>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</si>
  <si>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</si>
  <si>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</si>
  <si>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</si>
  <si>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</si>
  <si>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</si>
  <si>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</si>
  <si>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</si>
  <si>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</si>
  <si>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</si>
  <si>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</si>
  <si>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</si>
  <si>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</si>
  <si>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</si>
  <si>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</si>
  <si>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</si>
  <si>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</si>
  <si>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</si>
  <si>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</si>
  <si>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</si>
  <si>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</si>
  <si>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</si>
  <si>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</si>
  <si>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</si>
  <si>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</si>
  <si>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</si>
  <si>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</si>
  <si>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</si>
  <si>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</si>
  <si>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</si>
  <si>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</si>
  <si>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</si>
  <si>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</si>
  <si>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</si>
  <si>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</si>
  <si>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</si>
  <si>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</si>
  <si>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</si>
  <si>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</si>
  <si>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</si>
  <si>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</si>
  <si>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</si>
  <si>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</si>
  <si>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</si>
  <si>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</si>
  <si>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</si>
  <si>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</si>
  <si>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</si>
  <si>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</si>
  <si>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</si>
  <si>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</si>
  <si>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</si>
  <si>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</si>
  <si>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</si>
  <si>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</si>
  <si>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</si>
  <si>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</si>
  <si>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</si>
  <si>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</si>
  <si>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</si>
  <si>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</si>
  <si>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</si>
  <si>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</si>
  <si>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</si>
  <si>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</si>
  <si>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</si>
  <si>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</si>
  <si>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</si>
  <si>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</si>
  <si>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</si>
  <si>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</si>
  <si>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</si>
  <si>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</si>
  <si>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</si>
  <si>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</si>
  <si>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</si>
  <si>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</si>
  <si>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</si>
  <si>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</si>
  <si>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</si>
  <si>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</si>
  <si>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</si>
  <si>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</si>
  <si>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</si>
  <si>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</si>
  <si>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</si>
  <si>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</si>
  <si>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</si>
  <si>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</si>
  <si>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</si>
  <si>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</si>
  <si>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</si>
  <si>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</si>
  <si>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</si>
  <si>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</si>
  <si>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</si>
  <si>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</si>
  <si>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</si>
  <si>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</si>
  <si>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</si>
  <si>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</si>
  <si>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</si>
  <si>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</si>
  <si>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</si>
  <si>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</si>
  <si>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</si>
  <si>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</si>
  <si>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</si>
  <si>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</si>
  <si>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</si>
  <si>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</si>
  <si>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</si>
  <si>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</si>
  <si>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</si>
  <si>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</si>
  <si>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</si>
  <si>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</si>
  <si>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</si>
  <si>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</si>
  <si>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</si>
  <si>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</si>
  <si>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</si>
  <si>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</si>
  <si>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</si>
  <si>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</si>
  <si>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</si>
  <si>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</si>
  <si>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</si>
  <si>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</si>
  <si>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</si>
  <si>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</si>
  <si>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</si>
  <si>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</si>
  <si>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</si>
  <si>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</si>
  <si>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</si>
  <si>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</si>
  <si>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</si>
  <si>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</si>
  <si>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</si>
  <si>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</si>
  <si>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</si>
  <si>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</si>
  <si>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</si>
  <si>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</si>
  <si>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</si>
  <si>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</si>
  <si>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</si>
  <si>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</si>
  <si>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</si>
  <si>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</si>
  <si>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</si>
  <si>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</si>
  <si>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</si>
  <si>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</si>
  <si>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</si>
  <si>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</si>
  <si>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</si>
  <si>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</si>
  <si>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</si>
  <si>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</si>
  <si>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</si>
  <si>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</si>
  <si>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</si>
  <si>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</si>
  <si>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</si>
  <si>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</si>
  <si>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</si>
  <si>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</si>
  <si>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</si>
  <si>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</si>
  <si>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</si>
  <si>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</si>
  <si>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</si>
  <si>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</si>
  <si>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</si>
  <si>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</si>
  <si>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</si>
  <si>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</si>
  <si>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</si>
  <si>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</si>
  <si>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</si>
  <si>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</si>
  <si>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</si>
  <si>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</si>
  <si>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</si>
  <si>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</si>
  <si>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</si>
  <si>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</si>
  <si>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</si>
  <si>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</si>
  <si>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</si>
  <si>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</si>
  <si>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</si>
  <si>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</si>
  <si>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</si>
  <si>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</si>
  <si>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</si>
  <si>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</si>
  <si>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</si>
  <si>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</si>
  <si>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</si>
  <si>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</si>
  <si>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</si>
  <si>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</si>
  <si>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</si>
  <si>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</si>
  <si>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</si>
  <si>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</si>
  <si>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</si>
  <si>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</si>
  <si>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</si>
  <si>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</si>
  <si>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</si>
  <si>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</si>
  <si>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</si>
  <si>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</si>
  <si>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</si>
  <si>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</si>
  <si>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</si>
  <si>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</si>
  <si>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</si>
  <si>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</si>
  <si>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</si>
  <si>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</si>
  <si>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</si>
  <si>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</si>
  <si>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</si>
  <si>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</si>
  <si>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</si>
  <si>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</si>
  <si>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</si>
  <si>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</si>
  <si>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</si>
  <si>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</si>
  <si>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</si>
  <si>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</si>
  <si>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</si>
  <si>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</si>
  <si>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</si>
  <si>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</si>
  <si>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</si>
  <si>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</si>
  <si>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</si>
  <si>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</si>
  <si>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</si>
  <si>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</si>
  <si>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</si>
  <si>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</si>
  <si>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</si>
  <si>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</si>
  <si>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</si>
  <si>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</si>
  <si>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</si>
  <si>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</si>
  <si>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</si>
  <si>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</si>
  <si>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</si>
  <si>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</si>
  <si>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</si>
  <si>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</si>
  <si>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</si>
  <si>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</si>
  <si>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</si>
  <si>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</si>
  <si>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</si>
  <si>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</si>
  <si>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</si>
  <si>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</si>
  <si>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</si>
  <si>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</si>
  <si>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</si>
  <si>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</si>
  <si>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</si>
  <si>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</si>
  <si>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</si>
  <si>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</si>
  <si>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</si>
  <si>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</si>
  <si>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</si>
  <si>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</si>
  <si>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</si>
  <si>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</si>
  <si>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</si>
  <si>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</si>
  <si>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</si>
  <si>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</si>
  <si>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</si>
  <si>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</si>
  <si>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</si>
  <si>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</si>
  <si>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</si>
  <si>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</si>
  <si>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</si>
  <si>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</si>
  <si>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</si>
  <si>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</si>
  <si>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</si>
  <si>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</si>
  <si>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</si>
  <si>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</si>
  <si>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</si>
  <si>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</si>
  <si>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</si>
  <si>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</si>
  <si>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</si>
  <si>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</si>
  <si>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</si>
  <si>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</si>
  <si>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</si>
  <si>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</si>
  <si>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</si>
  <si>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</si>
  <si>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</si>
  <si>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</si>
  <si>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</si>
  <si>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</si>
  <si>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</si>
  <si>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</si>
  <si>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</si>
  <si>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</si>
  <si>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</si>
  <si>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</si>
  <si>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</si>
  <si>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</si>
  <si>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</si>
  <si>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</si>
  <si>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</si>
  <si>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</si>
  <si>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</si>
  <si>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</si>
  <si>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</si>
  <si>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</si>
  <si>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</si>
  <si>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</si>
  <si>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</si>
  <si>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</si>
  <si>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</si>
  <si>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</si>
  <si>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</si>
  <si>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</si>
  <si>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</si>
  <si>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</si>
  <si>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</si>
  <si>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</si>
  <si>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</si>
  <si>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</si>
  <si>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</si>
  <si>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</si>
  <si>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</si>
  <si>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</si>
  <si>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</si>
  <si>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</si>
  <si>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</si>
  <si>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</si>
  <si>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</si>
  <si>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</si>
  <si>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</si>
  <si>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</si>
  <si>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</si>
  <si>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</si>
  <si>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</si>
  <si>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</si>
  <si>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</si>
  <si>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</si>
  <si>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</si>
  <si>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</si>
  <si>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</si>
  <si>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</si>
  <si>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</si>
  <si>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</si>
  <si>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</si>
  <si>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</si>
  <si>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</si>
  <si>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</si>
  <si>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</si>
  <si>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</si>
  <si>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</si>
  <si>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</si>
  <si>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</si>
  <si>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</si>
  <si>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</si>
  <si>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</si>
  <si>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</si>
  <si>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</si>
  <si>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</si>
  <si>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</si>
  <si>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</si>
  <si>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</si>
  <si>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</si>
  <si>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</si>
  <si>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</si>
  <si>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</si>
  <si>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</si>
  <si>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</si>
  <si>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</si>
  <si>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</si>
  <si>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</si>
  <si>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</si>
  <si>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</si>
  <si>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</si>
  <si>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</si>
  <si>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</si>
  <si>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</si>
  <si>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</si>
  <si>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</si>
  <si>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</si>
  <si>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</si>
  <si>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</si>
  <si>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</si>
  <si>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</si>
  <si>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</si>
  <si>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</si>
  <si>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</si>
  <si>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</si>
  <si>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</si>
  <si>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</si>
  <si>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</si>
  <si>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</si>
  <si>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</si>
  <si>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</si>
  <si>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</si>
  <si>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</si>
  <si>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</si>
  <si>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</si>
  <si>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</si>
  <si>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</si>
  <si>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</si>
  <si>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</si>
  <si>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</si>
  <si>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</si>
  <si>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</si>
  <si>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</si>
  <si>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</si>
  <si>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</si>
  <si>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</si>
  <si>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</si>
  <si>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</si>
  <si>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</si>
  <si>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</si>
  <si>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</si>
  <si>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</si>
  <si>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</si>
  <si>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</si>
  <si>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</si>
  <si>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</si>
  <si>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</si>
  <si>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</si>
  <si>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</si>
  <si>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</si>
  <si>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</si>
  <si>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</si>
  <si>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</si>
  <si>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</si>
  <si>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</si>
  <si>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</si>
  <si>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</si>
  <si>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</si>
  <si>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</si>
  <si>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</si>
  <si>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</si>
  <si>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</si>
  <si>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</si>
  <si>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</si>
  <si>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</si>
  <si>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</si>
  <si>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</si>
  <si>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</si>
  <si>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</si>
  <si>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</si>
  <si>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</si>
  <si>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</si>
  <si>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</si>
  <si>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</si>
  <si>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</si>
  <si>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</si>
  <si>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</si>
  <si>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</si>
  <si>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</si>
  <si>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</si>
  <si>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</si>
  <si>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</si>
  <si>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</si>
  <si>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</si>
  <si>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</si>
  <si>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</si>
  <si>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</si>
  <si>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</si>
  <si>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</si>
  <si>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</si>
  <si>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</si>
  <si>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</si>
  <si>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</si>
  <si>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</si>
  <si>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</si>
  <si>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</si>
  <si>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</si>
  <si>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</si>
  <si>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</si>
  <si>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</si>
  <si>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</si>
  <si>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</si>
  <si>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</si>
  <si>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</si>
  <si>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</si>
  <si>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</si>
  <si>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</si>
  <si>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</si>
  <si>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</si>
  <si>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</si>
  <si>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</si>
  <si>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</si>
  <si>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</si>
  <si>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</si>
  <si>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</si>
  <si>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</si>
  <si>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</si>
  <si>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</si>
  <si>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</si>
  <si>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</si>
  <si>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</si>
  <si>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</si>
  <si>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</si>
  <si>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</si>
  <si>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</si>
  <si>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</si>
  <si>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</si>
  <si>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</si>
  <si>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</si>
  <si>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</si>
  <si>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</si>
  <si>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</si>
  <si>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</si>
  <si>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</si>
  <si>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</si>
  <si>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</si>
  <si>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</si>
  <si>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</si>
  <si>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</si>
  <si>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</si>
  <si>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</si>
  <si>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</si>
  <si>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</si>
  <si>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</si>
  <si>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</si>
  <si>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</si>
  <si>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</si>
  <si>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</si>
  <si>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</si>
  <si>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</si>
  <si>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</si>
  <si>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</si>
  <si>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</si>
  <si>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</si>
  <si>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</si>
  <si>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</si>
  <si>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</si>
  <si>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</si>
  <si>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</si>
  <si>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</si>
  <si>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</si>
  <si>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</si>
  <si>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</si>
  <si>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</si>
  <si>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</si>
  <si>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</si>
  <si>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</si>
  <si>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</si>
  <si>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</si>
  <si>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</si>
  <si>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</si>
  <si>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</si>
  <si>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</si>
  <si>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</si>
  <si>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</si>
  <si>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</si>
  <si>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</si>
  <si>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</si>
  <si>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</si>
  <si>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</si>
  <si>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</si>
  <si>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</si>
  <si>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</si>
  <si>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</si>
  <si>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</si>
  <si>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</si>
  <si>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</si>
  <si>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</si>
  <si>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</si>
  <si>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</si>
  <si>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</si>
  <si>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</si>
  <si>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</si>
  <si>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</si>
  <si>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</si>
  <si>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</si>
  <si>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</si>
  <si>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</si>
  <si>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</si>
  <si>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</si>
  <si>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</si>
  <si>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</si>
  <si>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</si>
  <si>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</si>
  <si>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</si>
  <si>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</si>
  <si>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</si>
  <si>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</si>
  <si>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</si>
  <si>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</si>
  <si>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</si>
  <si>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</si>
  <si>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</si>
  <si>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</si>
  <si>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</si>
  <si>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</si>
  <si>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</si>
  <si>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</si>
  <si>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</si>
  <si>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</si>
  <si>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</si>
  <si>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</si>
  <si>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</si>
  <si>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</si>
  <si>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</si>
  <si>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</si>
  <si>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</si>
  <si>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</si>
  <si>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</si>
  <si>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</si>
  <si>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</si>
  <si>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</si>
  <si>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</si>
  <si>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</si>
  <si>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</si>
  <si>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</si>
  <si>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</si>
  <si>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</si>
  <si>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</si>
  <si>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</si>
  <si>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</si>
  <si>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</si>
  <si>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</si>
  <si>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</si>
  <si>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</si>
  <si>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</si>
  <si>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</si>
  <si>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</si>
  <si>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</si>
  <si>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</si>
  <si>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</si>
  <si>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</si>
  <si>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</si>
  <si>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</si>
  <si>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</si>
  <si>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</si>
  <si>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</si>
  <si>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</si>
  <si>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</si>
  <si>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</si>
  <si>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</si>
  <si>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</si>
  <si>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</si>
  <si>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</si>
  <si>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</si>
  <si>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</si>
  <si>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</si>
  <si>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</si>
  <si>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</si>
  <si>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</si>
  <si>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</si>
  <si>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</si>
  <si>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</si>
  <si>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</si>
  <si>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</si>
  <si>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</si>
  <si>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</si>
  <si>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</si>
  <si>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</si>
  <si>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</si>
  <si>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</si>
  <si>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</si>
  <si>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</si>
  <si>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</si>
  <si>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</si>
  <si>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</si>
  <si>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</si>
  <si>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</si>
  <si>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</si>
  <si>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</si>
  <si>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</si>
  <si>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</si>
  <si>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</si>
  <si>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</si>
  <si>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</si>
  <si>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</si>
  <si>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</si>
  <si>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</si>
  <si>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</si>
  <si>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</si>
  <si>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</si>
  <si>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</si>
  <si>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</si>
  <si>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</si>
  <si>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</si>
  <si>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</si>
  <si>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</si>
  <si>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</si>
  <si>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</si>
  <si>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</si>
  <si>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</si>
  <si>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</si>
  <si>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</si>
  <si>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</si>
  <si>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</si>
  <si>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</si>
  <si>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</si>
  <si>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</si>
  <si>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</si>
  <si>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</si>
  <si>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</si>
  <si>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</si>
  <si>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</si>
  <si>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</si>
  <si>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</si>
  <si>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</si>
  <si>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</si>
  <si>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</si>
  <si>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</si>
  <si>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</si>
  <si>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</si>
  <si>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</si>
  <si>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</si>
  <si>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</si>
  <si>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</si>
  <si>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</si>
  <si>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</si>
  <si>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</si>
  <si>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</si>
  <si>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</si>
  <si>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</si>
  <si>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</si>
  <si>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</si>
  <si>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</si>
  <si>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</si>
  <si>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</si>
  <si>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</si>
  <si>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</si>
  <si>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</si>
  <si>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</si>
  <si>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</si>
  <si>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</si>
  <si>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</si>
  <si>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</si>
  <si>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</si>
  <si>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</si>
  <si>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</si>
  <si>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</si>
  <si>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</si>
  <si>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</si>
  <si>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</si>
  <si>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</si>
  <si>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</si>
  <si>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</si>
  <si>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</si>
  <si>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</si>
  <si>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</si>
  <si>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</si>
  <si>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</si>
  <si>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</si>
  <si>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</si>
  <si>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</si>
  <si>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</si>
  <si>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</si>
  <si>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</si>
  <si>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</si>
  <si>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</si>
  <si>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</si>
  <si>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</si>
  <si>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</si>
  <si>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</si>
  <si>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</si>
  <si>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</si>
  <si>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</si>
  <si>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</si>
  <si>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</si>
  <si>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</si>
  <si>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</si>
  <si>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</si>
  <si>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</si>
  <si>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</si>
  <si>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</si>
  <si>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</si>
  <si>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</si>
  <si>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</si>
  <si>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</si>
  <si>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</si>
  <si>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</si>
  <si>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</si>
  <si>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</si>
  <si>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</si>
  <si>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</si>
  <si>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</si>
  <si>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</si>
  <si>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</si>
  <si>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</si>
  <si>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</si>
  <si>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</si>
  <si>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</si>
  <si>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</si>
  <si>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</si>
  <si>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</si>
  <si>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</si>
  <si>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</si>
  <si>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</si>
  <si>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</si>
  <si>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</si>
  <si>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</si>
  <si>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</si>
  <si>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</si>
  <si>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</si>
  <si>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</si>
  <si>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</si>
  <si>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</si>
  <si>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</si>
  <si>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</si>
  <si>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</si>
  <si>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</si>
  <si>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</si>
  <si>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</si>
  <si>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</si>
  <si>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</si>
  <si>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</si>
  <si>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</si>
  <si>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</si>
  <si>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</si>
  <si>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</si>
  <si>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</si>
  <si>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</si>
  <si>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</si>
  <si>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</si>
  <si>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</si>
  <si>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</si>
  <si>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</si>
  <si>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</si>
  <si>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</si>
  <si>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</si>
  <si>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</si>
  <si>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</si>
  <si>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</si>
  <si>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</si>
  <si>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</si>
  <si>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</si>
  <si>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</si>
  <si>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</si>
  <si>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</si>
  <si>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</si>
  <si>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</si>
  <si>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</si>
  <si>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</si>
  <si>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</si>
  <si>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</si>
  <si>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</si>
  <si>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</si>
  <si>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</si>
  <si>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</si>
  <si>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</si>
  <si>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</si>
  <si>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</si>
  <si>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</si>
  <si>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</si>
  <si>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</si>
  <si>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</si>
  <si>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</si>
  <si>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</si>
  <si>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</si>
  <si>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</si>
  <si>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</si>
  <si>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</si>
  <si>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</si>
  <si>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</si>
  <si>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</si>
  <si>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</si>
  <si>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</si>
  <si>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</si>
  <si>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</si>
  <si>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</si>
  <si>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</si>
  <si>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</si>
  <si>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</si>
  <si>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</si>
  <si>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</si>
  <si>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</si>
  <si>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</si>
  <si>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</si>
  <si>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</si>
  <si>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</si>
  <si>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</si>
  <si>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</si>
  <si>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</si>
  <si>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</si>
  <si>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</si>
  <si>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</si>
  <si>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</si>
  <si>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</si>
  <si>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</si>
  <si>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</si>
  <si>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</si>
  <si>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</si>
  <si>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</si>
  <si>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</si>
  <si>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</si>
  <si>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</si>
  <si>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</si>
  <si>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</si>
  <si>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</si>
  <si>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</si>
  <si>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</si>
  <si>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</si>
  <si>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</si>
  <si>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</si>
  <si>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</si>
  <si>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</si>
  <si>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</si>
  <si>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</si>
  <si>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</si>
  <si>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</si>
  <si>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</si>
  <si>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</si>
  <si>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</si>
  <si>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</si>
  <si>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</si>
  <si>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</si>
  <si>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</si>
  <si>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</si>
  <si>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</si>
  <si>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</si>
  <si>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</si>
  <si>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</si>
  <si>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</si>
  <si>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</si>
  <si>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</si>
  <si>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</si>
  <si>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</si>
  <si>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</si>
  <si>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</si>
  <si>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</si>
  <si>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</si>
  <si>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</si>
  <si>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</si>
  <si>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</si>
  <si>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</si>
  <si>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</si>
  <si>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</si>
  <si>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</si>
  <si>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</si>
  <si>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</si>
  <si>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</si>
  <si>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</si>
  <si>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</si>
  <si>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</si>
  <si>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</si>
  <si>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</si>
  <si>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</si>
  <si>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</si>
  <si>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</si>
  <si>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</si>
  <si>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</si>
  <si>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</si>
  <si>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</si>
  <si>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</si>
  <si>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</si>
  <si>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</si>
  <si>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</si>
  <si>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</si>
  <si>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</si>
  <si>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</si>
  <si>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</si>
  <si>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</si>
  <si>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</si>
  <si>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</si>
  <si>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</si>
  <si>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</si>
  <si>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</si>
  <si>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</si>
  <si>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</si>
  <si>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</si>
  <si>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</si>
  <si>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</si>
  <si>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</si>
  <si>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</si>
  <si>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</si>
  <si>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</si>
  <si>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</si>
  <si>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</si>
  <si>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</si>
  <si>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</si>
  <si>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</si>
  <si>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</si>
  <si>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</si>
  <si>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</si>
  <si>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</si>
  <si>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</si>
  <si>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</si>
  <si>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</si>
  <si>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</si>
  <si>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</si>
  <si>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</si>
  <si>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</si>
  <si>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</si>
  <si>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</si>
  <si>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</si>
  <si>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</si>
  <si>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</si>
  <si>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</si>
  <si>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</si>
  <si>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</si>
  <si>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</si>
  <si>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</si>
  <si>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</si>
  <si>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</si>
  <si>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</si>
  <si>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</si>
  <si>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</si>
  <si>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</si>
  <si>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</si>
  <si>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</si>
  <si>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</si>
  <si>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</si>
  <si>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</si>
  <si>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</si>
  <si>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</si>
  <si>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</si>
  <si>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</si>
  <si>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</si>
  <si>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</si>
  <si>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</si>
  <si>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</si>
  <si>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</si>
  <si>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</si>
  <si>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</si>
  <si>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</si>
  <si>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</si>
  <si>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</si>
  <si>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</si>
  <si>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</si>
  <si>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</si>
  <si>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</si>
  <si>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</si>
  <si>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</si>
  <si>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</si>
  <si>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</si>
  <si>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</si>
  <si>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</si>
  <si>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</si>
  <si>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</si>
  <si>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</si>
  <si>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</si>
  <si>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</si>
  <si>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</si>
  <si>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</si>
  <si>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</si>
  <si>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</si>
  <si>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</si>
  <si>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</si>
  <si>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</si>
  <si>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</si>
  <si>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</si>
  <si>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</si>
  <si>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</si>
  <si>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</si>
  <si>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</si>
  <si>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</si>
  <si>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</si>
  <si>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</si>
  <si>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</si>
  <si>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</si>
  <si>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</si>
  <si>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</si>
  <si>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</si>
  <si>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</si>
  <si>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</si>
  <si>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</si>
  <si>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</si>
  <si>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</si>
  <si>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</si>
  <si>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</si>
  <si>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</si>
  <si>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</si>
  <si>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</si>
  <si>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</si>
  <si>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</si>
  <si>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</si>
  <si>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</si>
  <si>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</si>
  <si>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</si>
  <si>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</si>
  <si>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</si>
  <si>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</si>
  <si>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</si>
  <si>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</si>
  <si>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</si>
  <si>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</si>
  <si>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</si>
  <si>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</si>
  <si>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</si>
  <si>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</si>
  <si>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</si>
  <si>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</si>
  <si>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</si>
  <si>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</si>
  <si>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</si>
  <si>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</si>
  <si>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</si>
  <si>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</si>
  <si>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</si>
  <si>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</si>
  <si>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</si>
  <si>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</si>
  <si>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</si>
  <si>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</si>
  <si>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</si>
  <si>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</si>
  <si>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</si>
  <si>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</si>
  <si>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</si>
  <si>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</si>
  <si>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</si>
  <si>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</si>
  <si>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</si>
  <si>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</si>
  <si>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</si>
  <si>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</si>
  <si>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</si>
  <si>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</si>
  <si>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</si>
  <si>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</si>
  <si>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</si>
  <si>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</si>
  <si>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</si>
  <si>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</si>
  <si>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</si>
  <si>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</si>
  <si>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</si>
  <si>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</si>
  <si>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</si>
  <si>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</si>
  <si>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</si>
  <si>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</si>
  <si>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</si>
  <si>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</si>
  <si>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</si>
  <si>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</si>
  <si>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</si>
  <si>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</si>
  <si>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</si>
  <si>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</si>
  <si>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</si>
  <si>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</si>
  <si>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</si>
  <si>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</si>
  <si>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</si>
  <si>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</si>
  <si>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</si>
  <si>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</si>
  <si>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</si>
  <si>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</si>
  <si>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</si>
  <si>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</si>
  <si>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</si>
  <si>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</si>
  <si>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</si>
  <si>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</si>
  <si>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</si>
  <si>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</si>
  <si>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</si>
  <si>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</si>
  <si>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</si>
  <si>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</si>
  <si>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</si>
  <si>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</si>
  <si>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</si>
  <si>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</si>
  <si>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</si>
  <si>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</si>
  <si>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</si>
  <si>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</si>
  <si>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</si>
  <si>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</si>
  <si>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</si>
  <si>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</si>
  <si>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</si>
  <si>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</si>
  <si>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</si>
  <si>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</si>
  <si>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</si>
  <si>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</si>
  <si>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</si>
  <si>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</si>
  <si>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</si>
  <si>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</si>
  <si>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</si>
  <si>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</si>
  <si>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</si>
  <si>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</si>
  <si>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</si>
  <si>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</si>
  <si>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</si>
  <si>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</si>
  <si>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</si>
  <si>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</si>
  <si>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</si>
  <si>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</si>
  <si>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</si>
  <si>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</si>
  <si>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</si>
  <si>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</si>
  <si>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</si>
  <si>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</si>
  <si>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</si>
  <si>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</si>
  <si>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</si>
  <si>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</si>
  <si>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</si>
  <si>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</si>
  <si>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</si>
  <si>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</si>
  <si>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</si>
  <si>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</si>
  <si>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</si>
  <si>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</si>
  <si>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</si>
  <si>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</si>
  <si>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</si>
  <si>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</si>
  <si>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</si>
  <si>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</si>
  <si>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</si>
  <si>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</si>
  <si>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</si>
  <si>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</si>
  <si>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</si>
  <si>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</si>
  <si>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</si>
  <si>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</si>
  <si>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</si>
  <si>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</si>
  <si>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</si>
  <si>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</si>
  <si>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</si>
  <si>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</si>
  <si>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</si>
  <si>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</si>
  <si>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</si>
  <si>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</si>
  <si>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</si>
  <si>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</si>
  <si>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</si>
  <si>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</si>
  <si>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</si>
  <si>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</si>
  <si>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</si>
  <si>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</si>
  <si>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</si>
  <si>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</si>
  <si>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</si>
  <si>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</si>
  <si>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</si>
  <si>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</si>
  <si>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</si>
  <si>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</si>
  <si>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</si>
  <si>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</si>
  <si>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</si>
  <si>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</si>
  <si>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</si>
  <si>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</si>
  <si>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</si>
  <si>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</si>
  <si>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</si>
  <si>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</si>
  <si>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</si>
  <si>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</si>
  <si>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</si>
  <si>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</si>
  <si>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</si>
  <si>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</si>
  <si>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</si>
  <si>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</si>
  <si>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</si>
  <si>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</si>
  <si>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</si>
  <si>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</si>
  <si>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</si>
  <si>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</si>
  <si>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</si>
  <si>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</si>
  <si>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</si>
  <si>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</si>
  <si>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</si>
  <si>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</si>
  <si>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</si>
  <si>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</si>
  <si>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</si>
  <si>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</si>
  <si>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</si>
  <si>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</si>
  <si>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</si>
  <si>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</si>
  <si>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</si>
  <si>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</si>
  <si>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</si>
  <si>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</si>
  <si>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</si>
  <si>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</si>
  <si>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</si>
  <si>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</si>
  <si>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</si>
  <si>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</si>
  <si>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</si>
  <si>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</si>
  <si>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</si>
  <si>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</si>
  <si>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</si>
  <si>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</si>
  <si>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</si>
  <si>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</si>
  <si>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</si>
  <si>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</si>
  <si>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</si>
  <si>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</si>
  <si>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</si>
  <si>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</si>
  <si>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</si>
  <si>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</si>
  <si>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</si>
  <si>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</si>
  <si>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</si>
  <si>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</si>
  <si>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</si>
  <si>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</si>
  <si>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</si>
  <si>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</si>
  <si>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</si>
  <si>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</si>
  <si>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</si>
  <si>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</si>
  <si>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</si>
  <si>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</si>
  <si>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</si>
  <si>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</si>
  <si>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</si>
  <si>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</si>
  <si>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</si>
  <si>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</si>
  <si>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</si>
  <si>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</si>
  <si>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</si>
  <si>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</si>
  <si>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</si>
  <si>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</si>
  <si>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</si>
  <si>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</si>
  <si>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</si>
  <si>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</si>
  <si>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</si>
  <si>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</si>
  <si>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</si>
  <si>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</si>
  <si>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</si>
  <si>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</si>
  <si>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</si>
  <si>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</si>
  <si>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</si>
  <si>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</si>
  <si>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</si>
  <si>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</si>
  <si>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</si>
  <si>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</si>
  <si>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</si>
  <si>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</si>
  <si>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</si>
  <si>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</si>
  <si>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</si>
  <si>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</si>
  <si>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</si>
  <si>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</si>
  <si>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</si>
  <si>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</si>
  <si>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</si>
  <si>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</si>
  <si>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</si>
  <si>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</si>
  <si>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</si>
  <si>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</si>
  <si>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</si>
  <si>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</si>
  <si>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</si>
  <si>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</si>
  <si>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</si>
  <si>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</si>
  <si>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</si>
  <si>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</si>
  <si>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</si>
  <si>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</si>
  <si>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</si>
  <si>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</si>
  <si>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</si>
  <si>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</si>
  <si>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</si>
  <si>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</si>
  <si>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</si>
  <si>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</si>
  <si>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</si>
  <si>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</si>
  <si>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</si>
  <si>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</si>
  <si>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</si>
  <si>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</si>
  <si>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</si>
  <si>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</si>
  <si>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</si>
  <si>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</si>
  <si>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</si>
  <si>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</si>
  <si>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</si>
  <si>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</si>
  <si>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</si>
  <si>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</si>
  <si>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</si>
  <si>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</si>
  <si>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</si>
  <si>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</si>
  <si>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</si>
  <si>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</si>
  <si>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</si>
  <si>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</si>
  <si>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</si>
  <si>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</si>
  <si>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</si>
  <si>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</si>
  <si>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</si>
  <si>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</si>
  <si>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</si>
  <si>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</si>
  <si>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</si>
  <si>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</si>
  <si>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</si>
  <si>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</si>
  <si>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</si>
  <si>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</si>
  <si>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</si>
  <si>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</si>
  <si>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</si>
  <si>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</si>
  <si>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</si>
  <si>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</si>
  <si>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</si>
  <si>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</si>
  <si>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</si>
  <si>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</si>
  <si>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</si>
  <si>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</si>
  <si>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</si>
  <si>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</si>
  <si>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</si>
  <si>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</si>
  <si>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</si>
  <si>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</si>
  <si>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</si>
  <si>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</si>
  <si>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</si>
  <si>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</si>
  <si>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</si>
  <si>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</si>
  <si>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</si>
  <si>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</si>
  <si>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</si>
  <si>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</si>
  <si>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</si>
  <si>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</si>
  <si>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</si>
  <si>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</si>
  <si>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</si>
  <si>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</si>
  <si>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</si>
  <si>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</si>
  <si>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</si>
  <si>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</si>
  <si>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</si>
  <si>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</si>
  <si>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</si>
  <si>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</si>
  <si>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</si>
  <si>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</si>
  <si>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</si>
  <si>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</si>
  <si>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</si>
  <si>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</si>
  <si>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</si>
  <si>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</si>
  <si>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</si>
  <si>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</si>
  <si>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</si>
  <si>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</si>
  <si>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</si>
  <si>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</si>
  <si>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</si>
  <si>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</si>
  <si>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</si>
  <si>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</si>
  <si>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</si>
  <si>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</si>
  <si>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</si>
  <si>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</si>
  <si>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</si>
  <si>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</si>
  <si>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</si>
  <si>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</si>
  <si>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</si>
  <si>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</si>
  <si>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</si>
  <si>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</si>
  <si>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</si>
  <si>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</si>
  <si>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</si>
  <si>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</si>
  <si>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</si>
  <si>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</si>
  <si>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</si>
  <si>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</si>
  <si>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</si>
  <si>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</si>
  <si>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</si>
  <si>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</si>
  <si>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</si>
  <si>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</si>
  <si>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</si>
  <si>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</si>
  <si>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</si>
  <si>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</si>
  <si>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</si>
  <si>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</si>
  <si>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</si>
  <si>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</si>
  <si>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</si>
  <si>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</si>
  <si>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</si>
  <si>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</si>
  <si>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</si>
  <si>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</si>
  <si>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</si>
  <si>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</si>
  <si>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</si>
  <si>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</si>
  <si>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</si>
  <si>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</si>
  <si>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</si>
  <si>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</si>
  <si>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</si>
  <si>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</si>
  <si>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</si>
  <si>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</si>
  <si>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</si>
  <si>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</si>
  <si>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</si>
  <si>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</si>
  <si>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</si>
  <si>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</si>
  <si>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</si>
  <si>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</si>
  <si>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</si>
  <si>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</si>
  <si>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</si>
  <si>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</si>
  <si>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</si>
  <si>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</si>
  <si>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</si>
  <si>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</si>
  <si>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</si>
  <si>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</si>
  <si>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</si>
  <si>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</si>
  <si>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</si>
  <si>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</si>
  <si>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</si>
  <si>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</si>
  <si>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</si>
  <si>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</si>
  <si>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</si>
  <si>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</si>
  <si>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</si>
  <si>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</si>
  <si>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</si>
  <si>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</si>
  <si>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</si>
  <si>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</si>
  <si>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</si>
  <si>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</si>
  <si>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</si>
  <si>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</si>
  <si>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</si>
  <si>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</si>
  <si>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</si>
  <si>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</si>
  <si>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</si>
  <si>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</si>
  <si>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</si>
  <si>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</si>
  <si>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</si>
  <si>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</si>
  <si>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</si>
  <si>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</si>
  <si>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</si>
  <si>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</si>
  <si>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</si>
  <si>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</si>
  <si>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</si>
  <si>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</si>
  <si>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</si>
  <si>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</si>
  <si>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</si>
  <si>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</si>
  <si>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</si>
  <si>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</si>
  <si>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</si>
  <si>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</si>
  <si>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</si>
  <si>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</si>
  <si>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</si>
  <si>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</si>
  <si>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</si>
  <si>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</si>
  <si>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</si>
  <si>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</si>
  <si>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</si>
  <si>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</si>
  <si>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</si>
  <si>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</si>
  <si>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</si>
  <si>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</si>
  <si>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</si>
  <si>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</si>
  <si>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</si>
  <si>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</si>
  <si>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</si>
  <si>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</si>
  <si>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</si>
  <si>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</si>
  <si>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</si>
  <si>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</si>
  <si>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</si>
  <si>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</si>
  <si>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</si>
  <si>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</si>
  <si>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</si>
  <si>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</si>
  <si>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</si>
  <si>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</si>
  <si>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</si>
  <si>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</si>
  <si>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</si>
  <si>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</si>
  <si>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</si>
  <si>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</si>
  <si>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</si>
  <si>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</si>
  <si>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</si>
  <si>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</si>
  <si>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</si>
  <si>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</si>
  <si>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</si>
  <si>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</si>
  <si>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</si>
  <si>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</si>
  <si>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</si>
  <si>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</si>
  <si>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</si>
  <si>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</si>
  <si>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</si>
  <si>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</si>
  <si>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</si>
  <si>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</si>
  <si>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</si>
  <si>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</si>
  <si>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</si>
  <si>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</si>
  <si>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</si>
  <si>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</si>
  <si>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</si>
  <si>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</si>
  <si>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</si>
  <si>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</si>
  <si>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</si>
  <si>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</si>
  <si>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</si>
  <si>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</si>
  <si>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</si>
  <si>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</si>
  <si>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</si>
  <si>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</si>
  <si>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</si>
  <si>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</si>
  <si>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</si>
  <si>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</si>
  <si>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</si>
  <si>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</si>
  <si>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</si>
  <si>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</si>
  <si>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</si>
  <si>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</si>
  <si>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</si>
  <si>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</si>
  <si>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</si>
  <si>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</si>
  <si>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</si>
  <si>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</si>
  <si>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</si>
  <si>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</si>
  <si>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</si>
  <si>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</si>
  <si>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</si>
  <si>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</si>
  <si>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</si>
  <si>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</si>
  <si>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</si>
  <si>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</si>
  <si>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</si>
  <si>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</si>
  <si>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</si>
  <si>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</si>
  <si>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</si>
  <si>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</si>
  <si>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</si>
  <si>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</si>
  <si>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</si>
  <si>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</si>
  <si>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</si>
  <si>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</si>
  <si>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</si>
  <si>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</si>
  <si>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</si>
  <si>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</si>
  <si>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</si>
  <si>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</si>
  <si>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</si>
  <si>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</si>
  <si>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</si>
  <si>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</si>
  <si>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</si>
  <si>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</si>
  <si>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</si>
  <si>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</si>
  <si>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</si>
  <si>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</si>
  <si>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</si>
  <si>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</si>
  <si>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</si>
  <si>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</si>
  <si>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</si>
  <si>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</si>
  <si>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</si>
  <si>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</si>
  <si>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</si>
  <si>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</si>
  <si>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</si>
  <si>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</si>
  <si>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</si>
  <si>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</si>
  <si>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</si>
  <si>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</si>
  <si>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</si>
  <si>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</si>
  <si>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</si>
  <si>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</si>
  <si>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</si>
  <si>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</si>
  <si>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</si>
  <si>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</si>
  <si>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</si>
  <si>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</si>
  <si>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</si>
  <si>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</si>
  <si>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</si>
  <si>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</si>
  <si>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</si>
  <si>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</si>
  <si>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</si>
  <si>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</si>
  <si>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</si>
  <si>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</si>
  <si>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</si>
  <si>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</si>
  <si>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</si>
  <si>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</si>
  <si>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</si>
  <si>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</si>
  <si>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</si>
  <si>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</si>
  <si>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</si>
  <si>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</si>
  <si>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</si>
  <si>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</si>
  <si>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</si>
  <si>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</si>
  <si>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</si>
  <si>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</si>
  <si>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</si>
  <si>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</si>
  <si>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</si>
  <si>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</si>
  <si>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</si>
  <si>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</si>
  <si>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</si>
  <si>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</si>
  <si>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</si>
  <si>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</si>
  <si>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</si>
  <si>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</si>
  <si>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</si>
  <si>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</si>
  <si>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</si>
  <si>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</si>
  <si>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</si>
  <si>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</si>
  <si>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</si>
  <si>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</si>
  <si>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</si>
  <si>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</si>
  <si>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</si>
  <si>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</si>
  <si>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</si>
  <si>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</si>
  <si>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</si>
  <si>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</si>
  <si>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</si>
  <si>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</si>
  <si>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</si>
  <si>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</si>
  <si>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</si>
  <si>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</si>
  <si>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</si>
  <si>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</si>
  <si>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</si>
  <si>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</si>
  <si>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</si>
  <si>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</si>
  <si>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</si>
  <si>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</si>
  <si>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</si>
  <si>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</si>
  <si>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</si>
  <si>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</si>
  <si>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</si>
  <si>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</si>
  <si>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</si>
  <si>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</si>
  <si>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</si>
  <si>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</si>
  <si>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</si>
  <si>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</si>
  <si>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</si>
  <si>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</si>
  <si>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</si>
  <si>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</si>
  <si>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</si>
  <si>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</si>
  <si>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</si>
  <si>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</si>
  <si>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</si>
  <si>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</si>
  <si>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</si>
  <si>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</si>
  <si>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</si>
  <si>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</si>
  <si>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</si>
  <si>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</si>
  <si>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</si>
  <si>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</si>
  <si>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</si>
  <si>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</si>
  <si>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</si>
  <si>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</si>
  <si>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</si>
  <si>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</si>
  <si>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</si>
  <si>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</si>
  <si>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</si>
  <si>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</si>
  <si>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</si>
  <si>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</si>
  <si>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</si>
  <si>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</si>
  <si>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</si>
  <si>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</si>
  <si>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</si>
  <si>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</si>
  <si>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</si>
  <si>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</si>
  <si>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</si>
  <si>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</si>
  <si>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</si>
  <si>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</si>
  <si>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</si>
  <si>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</si>
  <si>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</si>
  <si>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</si>
  <si>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</si>
  <si>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</si>
  <si>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</si>
  <si>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</si>
  <si>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</si>
  <si>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</si>
  <si>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</si>
  <si>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</si>
  <si>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</si>
  <si>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</si>
  <si>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</si>
  <si>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</si>
  <si>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</si>
  <si>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</si>
  <si>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</si>
  <si>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</si>
  <si>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</si>
  <si>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</si>
  <si>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</si>
  <si>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</si>
  <si>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</si>
  <si>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</si>
  <si>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</si>
  <si>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</si>
  <si>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</si>
  <si>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</si>
  <si>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</si>
  <si>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</si>
  <si>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</si>
  <si>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</si>
  <si>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</si>
  <si>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</si>
  <si>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</si>
  <si>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</si>
  <si>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</si>
  <si>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</si>
  <si>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</si>
  <si>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</si>
  <si>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</si>
  <si>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</si>
  <si>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</si>
  <si>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</si>
  <si>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</si>
  <si>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</si>
  <si>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</si>
  <si>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</si>
  <si>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</si>
  <si>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</si>
  <si>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</si>
  <si>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</si>
  <si>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</si>
  <si>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</si>
  <si>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</si>
  <si>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</si>
  <si>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</si>
  <si>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</si>
  <si>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</si>
  <si>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</si>
  <si>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</si>
  <si>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</si>
  <si>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</si>
  <si>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</si>
  <si>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</si>
  <si>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</si>
  <si>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</si>
  <si>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</si>
  <si>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</si>
  <si>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</si>
  <si>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</si>
  <si>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</si>
  <si>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</si>
  <si>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</si>
  <si>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</si>
  <si>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</si>
  <si>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</si>
  <si>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</si>
  <si>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</si>
  <si>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</si>
  <si>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</si>
  <si>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</si>
  <si>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</si>
  <si>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</si>
  <si>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</si>
  <si>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</si>
  <si>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</si>
  <si>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</si>
  <si>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</si>
  <si>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</si>
  <si>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</si>
  <si>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</si>
  <si>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</si>
  <si>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</si>
  <si>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</si>
  <si>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</si>
  <si>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</si>
  <si>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</si>
  <si>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</si>
  <si>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</si>
  <si>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</si>
  <si>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</si>
  <si>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</si>
  <si>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</si>
  <si>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</si>
  <si>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</si>
  <si>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</si>
  <si>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</si>
  <si>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</si>
  <si>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</si>
  <si>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</si>
  <si>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</si>
  <si>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</si>
  <si>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</si>
  <si>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</si>
  <si>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</si>
  <si>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</si>
  <si>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</si>
  <si>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</si>
  <si>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</si>
  <si>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</si>
  <si>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</si>
  <si>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</si>
  <si>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</si>
  <si>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</si>
  <si>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</si>
  <si>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</si>
  <si>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</si>
  <si>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</si>
  <si>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</si>
  <si>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</si>
  <si>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</si>
  <si>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</si>
  <si>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</si>
  <si>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</si>
  <si>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</si>
  <si>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</si>
  <si>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</si>
  <si>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</si>
  <si>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</si>
  <si>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</si>
  <si>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</si>
  <si>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</si>
  <si>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</si>
  <si>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</si>
  <si>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</si>
  <si>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</si>
  <si>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</si>
  <si>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</si>
  <si>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</si>
  <si>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</si>
  <si>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</si>
  <si>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</si>
  <si>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</si>
  <si>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</si>
  <si>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</si>
  <si>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</si>
  <si>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</si>
  <si>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</si>
  <si>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</si>
  <si>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</si>
  <si>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</si>
  <si>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</si>
  <si>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</si>
  <si>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</si>
  <si>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</si>
  <si>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</si>
  <si>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</si>
  <si>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</si>
  <si>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</si>
  <si>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</si>
  <si>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</si>
  <si>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</si>
  <si>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</si>
  <si>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</si>
  <si>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</si>
  <si>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</si>
  <si>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</si>
  <si>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</si>
  <si>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</si>
  <si>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</si>
  <si>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</si>
  <si>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</si>
  <si>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</si>
  <si>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</si>
  <si>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</si>
  <si>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</si>
  <si>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</si>
  <si>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</si>
  <si>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</si>
  <si>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</si>
  <si>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</si>
  <si>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</si>
  <si>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</si>
  <si>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</si>
  <si>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</si>
  <si>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</si>
  <si>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</si>
  <si>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</si>
  <si>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</si>
  <si>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</si>
  <si>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</si>
  <si>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</si>
  <si>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</si>
  <si>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</si>
  <si>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</si>
  <si>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</si>
  <si>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</si>
  <si>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</si>
  <si>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</si>
  <si>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</si>
  <si>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</si>
  <si>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</si>
  <si>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</si>
  <si>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</si>
  <si>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</si>
  <si>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</si>
  <si>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</si>
  <si>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</si>
  <si>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</si>
  <si>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</si>
  <si>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</si>
  <si>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</si>
  <si>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</si>
  <si>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</si>
  <si>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</si>
  <si>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</si>
  <si>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</si>
  <si>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</si>
  <si>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</si>
  <si>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</si>
  <si>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</si>
  <si>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</si>
  <si>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</si>
  <si>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</si>
  <si>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</si>
  <si>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</si>
  <si>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</si>
  <si>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</si>
  <si>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</si>
  <si>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</si>
  <si>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</si>
  <si>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</si>
  <si>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</si>
  <si>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</si>
  <si>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</si>
  <si>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</si>
  <si>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</si>
  <si>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</si>
  <si>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</si>
  <si>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</si>
  <si>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</si>
  <si>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</si>
  <si>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</si>
  <si>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</si>
  <si>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</si>
  <si>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</si>
  <si>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</si>
  <si>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</si>
  <si>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</si>
  <si>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</si>
  <si>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</si>
  <si>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</si>
  <si>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</si>
  <si>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</si>
  <si>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</si>
  <si>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</si>
  <si>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</si>
  <si>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</si>
  <si>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</si>
  <si>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</si>
  <si>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</si>
  <si>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</si>
  <si>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</si>
  <si>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</si>
  <si>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</si>
  <si>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</si>
  <si>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</si>
  <si>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</si>
  <si>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</si>
  <si>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</si>
  <si>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</si>
  <si>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</si>
  <si>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</si>
  <si>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</si>
  <si>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</si>
  <si>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</si>
  <si>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</si>
  <si>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</si>
  <si>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</si>
  <si>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</si>
  <si>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</si>
  <si>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</si>
  <si>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</si>
  <si>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</si>
  <si>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</si>
  <si>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</si>
  <si>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</si>
  <si>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</si>
  <si>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</si>
  <si>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</si>
  <si>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</si>
  <si>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</si>
  <si>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</si>
  <si>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</si>
  <si>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</si>
  <si>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</si>
  <si>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</si>
  <si>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</si>
  <si>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</si>
  <si>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</si>
  <si>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</si>
  <si>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</si>
  <si>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</si>
  <si>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</si>
  <si>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</si>
  <si>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</si>
  <si>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</si>
  <si>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</si>
  <si>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</si>
  <si>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</si>
  <si>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</si>
  <si>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</si>
  <si>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</si>
  <si>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</si>
  <si>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</si>
  <si>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</si>
  <si>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</si>
  <si>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</si>
  <si>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</si>
  <si>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</si>
  <si>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</si>
  <si>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</si>
  <si>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</si>
  <si>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</si>
  <si>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</si>
  <si>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</si>
  <si>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</si>
  <si>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</si>
  <si>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</si>
  <si>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</si>
  <si>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</si>
  <si>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</si>
  <si>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</si>
  <si>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</si>
  <si>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</si>
  <si>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</si>
  <si>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</si>
  <si>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</si>
  <si>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</si>
  <si>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</si>
  <si>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</si>
  <si>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</si>
  <si>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</si>
  <si>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</si>
  <si>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</si>
  <si>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</si>
  <si>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</si>
  <si>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</si>
  <si>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</si>
  <si>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</si>
  <si>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</si>
  <si>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</si>
  <si>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</si>
  <si>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</si>
  <si>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</si>
  <si>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</si>
  <si>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</si>
  <si>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</si>
  <si>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</si>
  <si>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</si>
  <si>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</si>
  <si>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</si>
  <si>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</si>
  <si>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</si>
  <si>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</si>
  <si>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</si>
  <si>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</si>
  <si>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</si>
  <si>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</si>
  <si>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</si>
  <si>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</si>
  <si>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</si>
  <si>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</si>
  <si>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</si>
  <si>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</si>
  <si>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</si>
  <si>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</si>
  <si>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</si>
  <si>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</si>
  <si>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</si>
  <si>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</si>
  <si>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</si>
  <si>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</si>
  <si>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</si>
  <si>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</si>
  <si>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</si>
  <si>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</si>
  <si>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</si>
  <si>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</si>
  <si>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</si>
  <si>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</si>
  <si>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</si>
  <si>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</si>
  <si>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</si>
  <si>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</si>
  <si>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</si>
  <si>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</si>
  <si>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</si>
  <si>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</si>
  <si>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</si>
  <si>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</si>
  <si>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</si>
  <si>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</si>
  <si>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</si>
  <si>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</si>
  <si>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</si>
  <si>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</si>
  <si>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</si>
  <si>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</si>
  <si>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</si>
  <si>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</si>
  <si>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</si>
  <si>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</si>
  <si>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</si>
  <si>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</si>
  <si>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</si>
  <si>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</si>
  <si>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</si>
  <si>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</si>
  <si>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</si>
  <si>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</si>
  <si>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</si>
  <si>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</si>
  <si>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</si>
  <si>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</si>
  <si>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</si>
  <si>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</si>
  <si>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</si>
  <si>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</si>
  <si>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</si>
  <si>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</si>
  <si>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</si>
  <si>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</si>
  <si>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</si>
  <si>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</si>
  <si>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</si>
  <si>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</si>
  <si>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</si>
  <si>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</si>
  <si>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</si>
  <si>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</si>
  <si>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</si>
  <si>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</si>
  <si>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</si>
  <si>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</si>
  <si>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</si>
  <si>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</si>
  <si>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</si>
  <si>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</si>
  <si>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</si>
  <si>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</si>
  <si>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</si>
  <si>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</si>
  <si>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</si>
  <si>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</si>
  <si>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</si>
  <si>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</si>
  <si>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</si>
  <si>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</si>
  <si>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</si>
  <si>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</si>
  <si>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</si>
  <si>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</si>
  <si>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</si>
  <si>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</si>
  <si>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</si>
  <si>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</si>
  <si>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</si>
  <si>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</si>
  <si>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</si>
  <si>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</si>
  <si>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</si>
  <si>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</si>
  <si>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</si>
  <si>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</si>
  <si>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</si>
  <si>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</si>
  <si>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</si>
  <si>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</si>
  <si>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</si>
  <si>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</si>
  <si>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</si>
  <si>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</si>
  <si>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</si>
  <si>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</si>
  <si>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</si>
  <si>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</si>
  <si>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</si>
  <si>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</si>
  <si>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</si>
  <si>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</si>
  <si>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</si>
  <si>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</si>
  <si>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</si>
  <si>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</si>
  <si>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</si>
  <si>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</si>
  <si>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</si>
  <si>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</si>
  <si>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</si>
  <si>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</si>
  <si>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</si>
  <si>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</si>
  <si>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</si>
  <si>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</si>
  <si>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</si>
  <si>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</si>
  <si>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</si>
  <si>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</si>
  <si>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</si>
  <si>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</si>
  <si>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</si>
  <si>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</si>
  <si>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</si>
  <si>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</si>
  <si>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</si>
  <si>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</si>
  <si>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</si>
  <si>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</si>
  <si>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</si>
  <si>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</si>
  <si>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</si>
  <si>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</si>
  <si>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</si>
  <si>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</si>
  <si>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</si>
  <si>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</si>
  <si>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</si>
  <si>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</si>
  <si>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</si>
  <si>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</si>
  <si>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</si>
  <si>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</si>
  <si>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</si>
  <si>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</si>
  <si>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</si>
  <si>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</si>
  <si>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</si>
  <si>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</si>
  <si>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</si>
  <si>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</si>
  <si>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</si>
  <si>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</si>
  <si>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</si>
  <si>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</si>
  <si>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</si>
  <si>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</si>
  <si>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</si>
  <si>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</si>
  <si>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</si>
  <si>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</si>
  <si>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</si>
  <si>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</si>
  <si>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</si>
  <si>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</si>
  <si>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</si>
  <si>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</si>
  <si>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</si>
  <si>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</si>
  <si>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</si>
  <si>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</si>
  <si>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</si>
  <si>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</si>
  <si>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</si>
  <si>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</si>
  <si>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</si>
  <si>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</si>
  <si>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</si>
  <si>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</si>
  <si>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</si>
  <si>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</si>
  <si>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</si>
  <si>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</si>
  <si>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</si>
  <si>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</si>
  <si>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</si>
  <si>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</si>
  <si>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</si>
  <si>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</si>
  <si>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</si>
  <si>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</si>
  <si>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</si>
  <si>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</si>
  <si>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</si>
  <si>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</si>
  <si>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</si>
  <si>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</si>
  <si>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</si>
  <si>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</si>
  <si>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</si>
  <si>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</si>
  <si>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</si>
  <si>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</si>
  <si>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</si>
  <si>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</si>
  <si>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</si>
  <si>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</si>
  <si>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</si>
  <si>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</si>
  <si>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</si>
  <si>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</si>
  <si>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</si>
  <si>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</si>
  <si>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</si>
  <si>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</si>
  <si>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</si>
  <si>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</si>
  <si>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</si>
  <si>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</si>
  <si>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</si>
  <si>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</si>
  <si>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</si>
  <si>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</si>
  <si>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</si>
  <si>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</si>
  <si>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</si>
  <si>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</si>
  <si>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</si>
  <si>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</si>
  <si>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</si>
  <si>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</si>
  <si>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</si>
  <si>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</si>
  <si>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</si>
  <si>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</si>
  <si>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</si>
  <si>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</si>
  <si>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</si>
  <si>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</si>
  <si>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</si>
  <si>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</si>
  <si>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</si>
  <si>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</si>
  <si>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</si>
  <si>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</si>
  <si>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</si>
  <si>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</si>
  <si>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</si>
  <si>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</si>
  <si>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</si>
  <si>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</si>
  <si>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</si>
  <si>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</si>
  <si>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</si>
  <si>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</si>
  <si>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</si>
  <si>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</si>
  <si>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</si>
  <si>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</si>
  <si>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</si>
  <si>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</si>
  <si>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</si>
  <si>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</si>
  <si>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</si>
  <si>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</si>
  <si>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</si>
  <si>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</si>
  <si>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</si>
  <si>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</si>
  <si>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</si>
  <si>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</si>
  <si>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</si>
  <si>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</si>
  <si>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</si>
  <si>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</si>
  <si>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</si>
  <si>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</si>
  <si>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</si>
  <si>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</si>
  <si>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</si>
  <si>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</si>
  <si>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</si>
  <si>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</si>
  <si>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</si>
  <si>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</si>
  <si>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</si>
  <si>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</si>
  <si>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</si>
  <si>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</si>
  <si>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</si>
  <si>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</si>
  <si>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</si>
  <si>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</si>
  <si>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</si>
  <si>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</si>
  <si>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</si>
  <si>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</si>
  <si>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</si>
  <si>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</si>
  <si>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</si>
  <si>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</si>
  <si>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</si>
  <si>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</si>
  <si>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</si>
  <si>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</si>
  <si>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</si>
  <si>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</si>
  <si>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</si>
  <si>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</si>
  <si>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</si>
  <si>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</si>
  <si>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</si>
  <si>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</si>
  <si>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</si>
  <si>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</si>
  <si>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</si>
  <si>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</si>
  <si>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</si>
  <si>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</si>
  <si>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</si>
  <si>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</si>
  <si>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</si>
  <si>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</si>
  <si>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</si>
  <si>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</si>
  <si>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</si>
  <si>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</si>
  <si>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</si>
  <si>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</si>
  <si>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</si>
  <si>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</si>
  <si>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</si>
  <si>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</si>
  <si>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</si>
  <si>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</si>
  <si>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</si>
  <si>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</si>
  <si>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</si>
  <si>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</si>
  <si>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</si>
  <si>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</si>
  <si>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</si>
  <si>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</si>
  <si>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</si>
  <si>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</si>
  <si>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</si>
  <si>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</si>
  <si>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</si>
  <si>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</si>
  <si>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</si>
  <si>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</si>
  <si>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</si>
  <si>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</si>
  <si>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</si>
  <si>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</si>
  <si>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</si>
  <si>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</si>
  <si>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</si>
  <si>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</si>
  <si>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</si>
  <si>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</si>
  <si>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</si>
  <si>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</si>
  <si>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</si>
  <si>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</si>
  <si>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</si>
  <si>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</si>
  <si>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</si>
  <si>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</si>
  <si>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</si>
  <si>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</si>
  <si>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</si>
  <si>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</si>
  <si>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</si>
  <si>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</si>
  <si>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</si>
  <si>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</si>
  <si>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</si>
  <si>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</si>
  <si>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</si>
  <si>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</si>
  <si>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</si>
  <si>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</si>
  <si>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</si>
  <si>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</si>
  <si>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</si>
  <si>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</si>
  <si>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</si>
  <si>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</si>
  <si>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</si>
  <si>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</si>
  <si>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</si>
  <si>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</si>
  <si>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</si>
  <si>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</si>
  <si>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</si>
  <si>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</si>
  <si>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</si>
  <si>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</si>
  <si>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</si>
  <si>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</si>
  <si>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</si>
  <si>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</si>
  <si>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</si>
  <si>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</si>
  <si>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</si>
  <si>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</si>
  <si>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</si>
  <si>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</si>
  <si>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</si>
  <si>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</si>
  <si>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</si>
  <si>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</si>
  <si>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</si>
  <si>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</si>
  <si>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</si>
  <si>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</si>
  <si>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</si>
  <si>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</si>
  <si>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</si>
  <si>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</si>
  <si>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</si>
  <si>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</si>
  <si>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</si>
  <si>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</si>
  <si>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</si>
  <si>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</si>
  <si>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</si>
  <si>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</si>
  <si>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</si>
  <si>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</si>
  <si>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</si>
  <si>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</si>
  <si>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</si>
  <si>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</si>
  <si>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</si>
  <si>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</si>
  <si>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</si>
  <si>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</si>
  <si>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</si>
  <si>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</si>
  <si>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</si>
  <si>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</si>
  <si>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</si>
  <si>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</si>
  <si>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</si>
  <si>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</si>
  <si>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</si>
  <si>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</si>
  <si>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</si>
  <si>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</si>
  <si>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</si>
  <si>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</si>
  <si>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</si>
  <si>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</si>
  <si>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</si>
  <si>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</si>
  <si>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</si>
  <si>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</si>
  <si>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</si>
  <si>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</si>
  <si>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</si>
  <si>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</si>
  <si>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</si>
  <si>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</si>
  <si>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</si>
  <si>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</si>
  <si>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</si>
  <si>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</si>
  <si>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</si>
  <si>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</si>
  <si>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</si>
  <si>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</si>
  <si>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</si>
  <si>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</si>
  <si>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</si>
  <si>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</si>
  <si>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</si>
  <si>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</si>
  <si>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</si>
  <si>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</si>
  <si>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</si>
  <si>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</si>
  <si>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</si>
  <si>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</si>
  <si>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</si>
  <si>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</si>
  <si>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</si>
  <si>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</si>
  <si>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</si>
  <si>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</si>
  <si>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</si>
  <si>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</si>
  <si>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</si>
  <si>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</si>
  <si>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</si>
  <si>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</si>
  <si>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</si>
  <si>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</si>
  <si>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</si>
  <si>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</si>
  <si>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</si>
  <si>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</si>
  <si>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</si>
  <si>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</si>
  <si>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</si>
  <si>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</si>
  <si>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</si>
  <si>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</si>
  <si>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</si>
  <si>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</si>
  <si>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</si>
  <si>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</si>
  <si>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</si>
  <si>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</si>
  <si>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</si>
  <si>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</si>
  <si>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</si>
  <si>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</si>
  <si>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</si>
  <si>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</si>
  <si>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</si>
  <si>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</si>
  <si>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</si>
  <si>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</si>
  <si>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</si>
  <si>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</si>
  <si>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</si>
  <si>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</si>
  <si>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</si>
  <si>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</si>
  <si>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</si>
  <si>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</si>
  <si>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</si>
  <si>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</si>
  <si>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</si>
  <si>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</si>
  <si>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</si>
  <si>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</si>
  <si>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</si>
  <si>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</si>
  <si>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</si>
  <si>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</si>
  <si>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</si>
  <si>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</si>
  <si>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</si>
  <si>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</si>
  <si>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</si>
  <si>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</si>
  <si>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</si>
  <si>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</si>
  <si>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</si>
  <si>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</si>
  <si>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</si>
  <si>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</si>
  <si>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</si>
  <si>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</si>
  <si>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</si>
  <si>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</si>
  <si>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</si>
  <si>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</si>
  <si>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</si>
  <si>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</si>
  <si>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</si>
  <si>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</si>
  <si>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</si>
  <si>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</si>
  <si>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</si>
  <si>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</si>
  <si>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</si>
  <si>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</si>
  <si>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</si>
  <si>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</si>
  <si>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</si>
  <si>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</si>
  <si>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</si>
  <si>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</si>
  <si>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</si>
  <si>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</si>
  <si>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</si>
  <si>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</si>
  <si>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</si>
  <si>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</si>
  <si>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</si>
  <si>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</si>
  <si>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</si>
  <si>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</si>
  <si>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</si>
  <si>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</si>
  <si>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</si>
  <si>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</si>
  <si>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</si>
  <si>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</si>
  <si>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</si>
  <si>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</si>
  <si>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</si>
  <si>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</si>
  <si>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</si>
  <si>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</si>
  <si>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</si>
  <si>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</si>
  <si>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</si>
  <si>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</si>
  <si>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</si>
  <si>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</si>
  <si>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</si>
  <si>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</si>
  <si>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</si>
  <si>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</si>
  <si>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</si>
  <si>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</si>
  <si>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</si>
  <si>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</si>
  <si>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</si>
  <si>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</si>
  <si>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</si>
  <si>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</si>
  <si>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</si>
  <si>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</si>
  <si>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</si>
  <si>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</si>
  <si>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</si>
  <si>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</si>
  <si>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</si>
  <si>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</si>
  <si>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</si>
  <si>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</si>
  <si>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</si>
  <si>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</si>
  <si>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</si>
  <si>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</si>
  <si>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</si>
  <si>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</si>
  <si>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</si>
  <si>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</si>
  <si>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</si>
  <si>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</si>
  <si>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</si>
  <si>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</si>
  <si>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</si>
  <si>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</si>
  <si>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</si>
  <si>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</si>
  <si>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</si>
  <si>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</si>
  <si>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</si>
  <si>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</si>
  <si>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</si>
  <si>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</si>
  <si>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</si>
  <si>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</si>
  <si>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</si>
  <si>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</si>
  <si>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</si>
  <si>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</si>
  <si>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</si>
  <si>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</si>
  <si>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</si>
  <si>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</si>
  <si>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</si>
  <si>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</si>
  <si>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</si>
  <si>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</si>
  <si>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</si>
  <si>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</si>
  <si>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</si>
  <si>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</si>
  <si>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</si>
  <si>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</si>
  <si>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</si>
  <si>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</si>
  <si>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</si>
  <si>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</si>
  <si>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</si>
  <si>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</si>
  <si>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</si>
  <si>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</si>
  <si>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</si>
  <si>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</si>
  <si>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</si>
  <si>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</si>
  <si>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</si>
  <si>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</si>
  <si>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</si>
  <si>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</si>
  <si>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</si>
  <si>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</si>
  <si>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</si>
  <si>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</si>
  <si>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</si>
  <si>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</si>
  <si>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</si>
  <si>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</si>
  <si>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</si>
  <si>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</si>
  <si>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</si>
  <si>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</si>
  <si>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</si>
  <si>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</si>
  <si>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</si>
  <si>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</si>
  <si>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</si>
  <si>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</si>
  <si>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</si>
  <si>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</si>
  <si>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</si>
  <si>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</si>
  <si>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</si>
  <si>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</si>
  <si>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</si>
  <si>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</si>
  <si>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</si>
  <si>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</si>
  <si>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</si>
  <si>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</si>
  <si>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</si>
  <si>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</si>
  <si>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</si>
  <si>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</si>
  <si>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</si>
  <si>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</si>
  <si>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</si>
  <si>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</si>
  <si>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</si>
  <si>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</si>
  <si>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</si>
  <si>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</si>
  <si>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</si>
  <si>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</si>
  <si>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</si>
  <si>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</si>
  <si>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</si>
  <si>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</si>
  <si>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</si>
  <si>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</si>
  <si>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</si>
  <si>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</si>
  <si>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</si>
  <si>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</si>
  <si>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</si>
  <si>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</si>
  <si>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</si>
  <si>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</si>
  <si>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</si>
  <si>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</si>
  <si>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</si>
  <si>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</si>
  <si>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</si>
  <si>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</si>
  <si>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</si>
  <si>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</si>
  <si>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</si>
  <si>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</si>
  <si>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</si>
  <si>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</si>
  <si>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</si>
  <si>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</si>
  <si>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</si>
  <si>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</si>
  <si>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</si>
  <si>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</si>
  <si>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</si>
  <si>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</si>
  <si>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</si>
  <si>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</si>
  <si>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</si>
  <si>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</si>
  <si>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</si>
  <si>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</si>
  <si>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</si>
  <si>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</si>
  <si>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</si>
  <si>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</si>
  <si>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</si>
  <si>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</si>
  <si>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</si>
  <si>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</si>
  <si>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</si>
  <si>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</si>
  <si>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</si>
  <si>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</si>
  <si>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</si>
  <si>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</si>
  <si>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</si>
  <si>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</si>
  <si>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</si>
  <si>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</si>
  <si>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</si>
  <si>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</si>
  <si>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</si>
  <si>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</si>
  <si>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</si>
  <si>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</si>
  <si>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</si>
  <si>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</si>
  <si>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</si>
  <si>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</si>
  <si>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</si>
  <si>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</si>
  <si>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</si>
  <si>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</si>
  <si>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</si>
  <si>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</si>
  <si>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</si>
  <si>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</si>
  <si>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</si>
  <si>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</si>
  <si>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</si>
  <si>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</si>
  <si>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</si>
  <si>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</si>
  <si>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</si>
  <si>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</si>
  <si>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</si>
  <si>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</si>
  <si>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</si>
  <si>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</si>
  <si>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</si>
  <si>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</si>
  <si>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</si>
  <si>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</si>
  <si>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</si>
  <si>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</si>
  <si>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</si>
  <si>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</si>
  <si>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</si>
  <si>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</si>
  <si>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</si>
  <si>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</si>
  <si>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</si>
  <si>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</si>
  <si>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</si>
  <si>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</si>
  <si>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</si>
  <si>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</si>
  <si>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</si>
  <si>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</si>
  <si>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</si>
  <si>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</si>
  <si>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</si>
  <si>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</si>
  <si>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</si>
  <si>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</si>
  <si>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</si>
  <si>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</si>
  <si>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</si>
  <si>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</si>
  <si>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</si>
  <si>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</si>
  <si>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</si>
  <si>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</si>
  <si>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</si>
  <si>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</si>
  <si>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</si>
  <si>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</si>
  <si>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</si>
  <si>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</si>
  <si>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</si>
  <si>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</si>
  <si>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</si>
  <si>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</si>
  <si>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</si>
  <si>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</si>
  <si>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</si>
  <si>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</si>
  <si>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</si>
  <si>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</si>
  <si>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</si>
  <si>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</si>
  <si>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</si>
  <si>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</si>
  <si>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</si>
  <si>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</si>
  <si>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</si>
  <si>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</si>
  <si>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</si>
  <si>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</si>
  <si>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</si>
  <si>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</si>
  <si>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</si>
  <si>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</si>
  <si>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</si>
  <si>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</si>
  <si>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</si>
  <si>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</si>
  <si>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</si>
  <si>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</si>
  <si>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</si>
  <si>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</si>
  <si>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</si>
  <si>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</si>
  <si>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</si>
  <si>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</si>
  <si>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</si>
  <si>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</si>
  <si>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</si>
  <si>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</si>
  <si>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</si>
  <si>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</si>
  <si>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</si>
  <si>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</si>
  <si>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</si>
  <si>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</si>
  <si>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</si>
  <si>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</si>
  <si>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</si>
  <si>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</si>
  <si>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</si>
  <si>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</si>
  <si>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</si>
  <si>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</si>
  <si>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</si>
  <si>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</si>
  <si>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</si>
  <si>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</si>
  <si>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</si>
  <si>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</si>
  <si>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</si>
  <si>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</si>
  <si>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</si>
  <si>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</si>
  <si>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</si>
  <si>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</si>
  <si>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</si>
  <si>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</si>
  <si>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</si>
  <si>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</si>
  <si>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</si>
  <si>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</si>
  <si>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</si>
  <si>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</si>
  <si>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</si>
  <si>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</si>
  <si>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</si>
  <si>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</si>
  <si>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</si>
  <si>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</si>
  <si>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</si>
  <si>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</si>
  <si>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</si>
  <si>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</si>
  <si>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</si>
  <si>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</si>
  <si>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</si>
  <si>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</si>
  <si>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</si>
  <si>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</si>
  <si>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</si>
  <si>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</si>
  <si>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</si>
  <si>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</si>
  <si>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</si>
  <si>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</si>
  <si>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</si>
  <si>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</si>
  <si>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</si>
  <si>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</si>
  <si>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</si>
  <si>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</si>
  <si>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</si>
  <si>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</si>
  <si>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</si>
  <si>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</si>
  <si>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</si>
  <si>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</si>
  <si>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</si>
  <si>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</si>
  <si>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</si>
  <si>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</si>
  <si>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</si>
  <si>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</si>
  <si>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</si>
  <si>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</si>
  <si>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</si>
  <si>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</si>
  <si>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</si>
  <si>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</si>
  <si>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</si>
  <si>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</si>
  <si>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</si>
  <si>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</si>
  <si>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</si>
  <si>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</si>
  <si>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</si>
  <si>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</si>
  <si>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</si>
  <si>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</si>
  <si>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</si>
  <si>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</si>
  <si>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</si>
  <si>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</si>
  <si>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</si>
  <si>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</si>
  <si>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</si>
  <si>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</si>
  <si>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</si>
  <si>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</si>
  <si>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</si>
  <si>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</si>
  <si>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</si>
  <si>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</si>
  <si>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</si>
  <si>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</si>
  <si>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</si>
  <si>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</si>
  <si>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</si>
  <si>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</si>
  <si>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</si>
  <si>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</si>
  <si>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</si>
  <si>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</si>
  <si>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</si>
  <si>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</si>
  <si>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</si>
  <si>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</si>
  <si>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</si>
  <si>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</si>
  <si>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</si>
  <si>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</si>
  <si>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</si>
  <si>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</si>
  <si>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</si>
  <si>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</si>
  <si>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</si>
  <si>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</si>
  <si>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</si>
  <si>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</si>
  <si>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</si>
  <si>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</si>
  <si>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</si>
  <si>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</si>
  <si>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</si>
  <si>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</si>
  <si>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</si>
  <si>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</si>
  <si>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</si>
  <si>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</si>
  <si>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</si>
  <si>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</si>
  <si>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</si>
  <si>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</si>
  <si>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</si>
  <si>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</si>
  <si>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</si>
  <si>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</si>
  <si>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</si>
  <si>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</si>
  <si>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</si>
  <si>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</si>
  <si>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</si>
  <si>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</si>
  <si>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</si>
  <si>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</si>
  <si>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</si>
  <si>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</si>
  <si>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</si>
  <si>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</si>
  <si>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</si>
  <si>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</si>
  <si>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</si>
  <si>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</si>
  <si>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</si>
  <si>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</si>
  <si>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</si>
  <si>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</si>
  <si>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</si>
  <si>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</si>
  <si>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</si>
  <si>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</si>
  <si>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</si>
  <si>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</si>
  <si>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</si>
  <si>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</si>
  <si>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</si>
  <si>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</si>
  <si>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</si>
  <si>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</si>
  <si>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</si>
  <si>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</si>
  <si>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</si>
  <si>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</si>
  <si>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</si>
  <si>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</si>
  <si>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</si>
  <si>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</si>
  <si>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</si>
  <si>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</si>
  <si>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</si>
  <si>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</si>
  <si>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</si>
  <si>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</si>
  <si>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</si>
  <si>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</si>
  <si>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</si>
  <si>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</si>
  <si>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</si>
  <si>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</si>
  <si>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</si>
  <si>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</si>
  <si>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</si>
  <si>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</si>
  <si>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</si>
  <si>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</si>
  <si>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</si>
  <si>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</si>
  <si>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</si>
  <si>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</si>
  <si>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</si>
  <si>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</si>
  <si>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</si>
  <si>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</si>
  <si>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</si>
  <si>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</si>
  <si>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</si>
  <si>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</si>
  <si>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</si>
  <si>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</si>
  <si>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</si>
  <si>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</si>
  <si>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</si>
  <si>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</si>
  <si>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</si>
  <si>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</si>
  <si>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</si>
  <si>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</si>
  <si>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</si>
  <si>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</si>
  <si>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</si>
  <si>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</si>
  <si>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</si>
  <si>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</si>
  <si>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</si>
  <si>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</si>
  <si>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</si>
  <si>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</si>
  <si>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</si>
  <si>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</si>
  <si>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</si>
  <si>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</si>
  <si>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</si>
  <si>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</si>
  <si>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</si>
  <si>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</si>
  <si>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</si>
  <si>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</si>
  <si>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</si>
  <si>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</si>
  <si>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</si>
  <si>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</si>
  <si>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</si>
  <si>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</si>
  <si>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</si>
  <si>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</si>
  <si>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</si>
  <si>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</si>
  <si>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</si>
  <si>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</si>
  <si>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</si>
  <si>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</si>
  <si>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</si>
  <si>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</si>
  <si>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</si>
  <si>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</si>
  <si>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</si>
  <si>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</si>
  <si>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</si>
  <si>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</si>
  <si>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</si>
  <si>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</si>
  <si>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</si>
  <si>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</si>
  <si>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</si>
  <si>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</si>
  <si>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</si>
  <si>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</si>
  <si>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</si>
  <si>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</si>
  <si>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</si>
  <si>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</si>
  <si>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</si>
  <si>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</si>
  <si>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</si>
  <si>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</si>
  <si>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</si>
  <si>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</si>
  <si>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</si>
  <si>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</si>
  <si>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</si>
  <si>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</si>
  <si>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</si>
  <si>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</si>
  <si>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</si>
  <si>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</si>
  <si>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</si>
  <si>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</si>
  <si>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</si>
  <si>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</si>
  <si>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</si>
  <si>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</si>
  <si>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</si>
  <si>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</si>
  <si>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</si>
  <si>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</si>
  <si>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</si>
  <si>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</si>
  <si>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</si>
  <si>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</si>
  <si>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</si>
  <si>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</si>
  <si>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</si>
  <si>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</si>
  <si>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</si>
  <si>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</si>
  <si>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</si>
  <si>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</si>
  <si>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</si>
  <si>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</si>
  <si>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</si>
  <si>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</si>
  <si>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</si>
  <si>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</si>
  <si>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</si>
  <si>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</si>
  <si>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</si>
  <si>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</si>
  <si>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</si>
  <si>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</si>
  <si>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</si>
  <si>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</si>
  <si>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</si>
  <si>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</si>
  <si>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</si>
  <si>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</si>
  <si>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</si>
  <si>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</si>
  <si>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</si>
  <si>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</si>
  <si>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</si>
  <si>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</si>
  <si>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</si>
  <si>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</si>
  <si>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</si>
  <si>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</si>
  <si>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</si>
  <si>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</si>
  <si>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</si>
  <si>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</si>
  <si>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</si>
  <si>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</si>
  <si>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</si>
  <si>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</si>
  <si>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</si>
  <si>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</si>
  <si>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</si>
  <si>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</si>
  <si>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</si>
  <si>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</si>
  <si>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</si>
  <si>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</si>
  <si>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</si>
  <si>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</si>
  <si>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</si>
  <si>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</si>
  <si>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</si>
  <si>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</si>
  <si>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</si>
  <si>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</si>
  <si>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</si>
  <si>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</si>
  <si>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</si>
  <si>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</si>
  <si>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</si>
  <si>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</si>
  <si>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</si>
  <si>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</si>
  <si>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</si>
  <si>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</si>
  <si>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</si>
  <si>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</si>
  <si>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</si>
  <si>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</si>
  <si>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</si>
  <si>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</si>
  <si>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</si>
  <si>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</si>
  <si>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</si>
  <si>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</si>
  <si>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</si>
  <si>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</si>
  <si>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</si>
  <si>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</si>
  <si>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</si>
  <si>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</si>
  <si>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</si>
  <si>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</si>
  <si>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</si>
  <si>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</si>
  <si>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</si>
  <si>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</si>
  <si>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</si>
  <si>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</si>
  <si>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</si>
  <si>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</si>
  <si>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</si>
  <si>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</si>
  <si>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</si>
  <si>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</si>
  <si>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</si>
  <si>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</si>
  <si>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</si>
  <si>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</si>
  <si>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</si>
  <si>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</si>
  <si>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</si>
  <si>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</si>
  <si>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</si>
  <si>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</si>
  <si>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</si>
  <si>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</si>
  <si>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</si>
  <si>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</si>
  <si>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</si>
  <si>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</si>
  <si>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</si>
  <si>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</si>
  <si>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</si>
  <si>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</si>
  <si>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</si>
  <si>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</si>
  <si>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</si>
  <si>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</si>
  <si>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</si>
  <si>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</si>
  <si>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</si>
  <si>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</si>
  <si>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</si>
  <si>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</si>
  <si>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</si>
  <si>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</si>
  <si>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</si>
  <si>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</si>
  <si>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</si>
  <si>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</si>
  <si>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</si>
  <si>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</si>
  <si>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</si>
  <si>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</si>
  <si>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</si>
  <si>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</si>
  <si>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</si>
  <si>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</si>
  <si>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</si>
  <si>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</si>
  <si>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</si>
  <si>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</si>
  <si>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</si>
  <si>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</si>
  <si>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</si>
  <si>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</si>
  <si>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</si>
  <si>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</si>
  <si>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</si>
  <si>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</si>
  <si>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</si>
  <si>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</si>
  <si>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</si>
  <si>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</si>
  <si>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</si>
  <si>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</si>
  <si>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</si>
  <si>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</si>
  <si>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</si>
  <si>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</si>
  <si>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</si>
  <si>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</si>
  <si>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</si>
  <si>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</si>
  <si>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</si>
  <si>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</si>
  <si>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</si>
  <si>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</si>
  <si>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</si>
  <si>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</si>
  <si>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</si>
  <si>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</si>
  <si>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</si>
  <si>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</si>
  <si>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</si>
  <si>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</si>
  <si>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</si>
  <si>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</si>
  <si>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</si>
  <si>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</si>
  <si>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</si>
  <si>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</si>
  <si>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</si>
  <si>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</si>
  <si>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</si>
  <si>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</si>
  <si>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</si>
  <si>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</si>
  <si>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</si>
  <si>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</si>
  <si>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</si>
  <si>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</si>
  <si>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</si>
  <si>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</si>
  <si>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</si>
  <si>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</si>
  <si>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</si>
  <si>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</si>
  <si>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</si>
  <si>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</si>
  <si>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</si>
  <si>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</si>
  <si>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</si>
  <si>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</si>
  <si>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</si>
  <si>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</si>
  <si>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</si>
  <si>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</si>
  <si>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</si>
  <si>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</si>
  <si>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</si>
  <si>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</si>
  <si>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</si>
  <si>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</si>
  <si>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</si>
  <si>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</si>
  <si>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</si>
  <si>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</si>
  <si>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</si>
  <si>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</si>
  <si>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</si>
  <si>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</si>
  <si>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</si>
  <si>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</si>
  <si>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</si>
  <si>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</si>
  <si>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</si>
  <si>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</si>
  <si>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</si>
  <si>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</si>
  <si>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</si>
  <si>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</si>
  <si>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</si>
  <si>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</si>
  <si>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</si>
  <si>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</si>
  <si>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</si>
  <si>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</si>
  <si>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</si>
  <si>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</si>
  <si>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</si>
  <si>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</si>
  <si>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</si>
  <si>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</si>
  <si>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</si>
  <si>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</si>
  <si>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</si>
  <si>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</si>
  <si>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</si>
  <si>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</si>
  <si>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</si>
  <si>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</si>
  <si>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</si>
  <si>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</si>
  <si>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</si>
  <si>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</si>
  <si>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</si>
  <si>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</si>
  <si>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</si>
  <si>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</si>
  <si>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</si>
  <si>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</si>
  <si>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</si>
  <si>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</si>
  <si>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</si>
  <si>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</si>
  <si>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</si>
  <si>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</si>
  <si>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</si>
  <si>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</si>
  <si>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</si>
  <si>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</si>
  <si>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</si>
  <si>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</si>
  <si>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</si>
  <si>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</si>
  <si>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</si>
  <si>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</si>
  <si>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</si>
  <si>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</si>
  <si>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</si>
  <si>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</si>
  <si>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</si>
  <si>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</si>
  <si>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</si>
  <si>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</si>
  <si>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</si>
  <si>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</si>
  <si>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</si>
  <si>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</si>
  <si>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</si>
  <si>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</si>
  <si>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</si>
  <si>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</si>
  <si>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</si>
  <si>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</si>
  <si>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</si>
  <si>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</si>
  <si>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</si>
  <si>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</si>
  <si>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</si>
  <si>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</si>
  <si>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</si>
  <si>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</si>
  <si>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</si>
  <si>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</si>
  <si>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</si>
  <si>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</si>
  <si>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</si>
  <si>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</si>
  <si>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</si>
  <si>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</si>
  <si>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</si>
  <si>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</si>
  <si>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</si>
  <si>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</si>
  <si>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</si>
  <si>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</si>
  <si>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</si>
  <si>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</si>
  <si>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</si>
  <si>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</si>
  <si>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</si>
  <si>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</si>
  <si>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</si>
  <si>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</si>
  <si>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</si>
  <si>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</si>
  <si>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</si>
  <si>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</si>
  <si>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</si>
  <si>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</si>
  <si>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</si>
  <si>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</si>
  <si>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</si>
  <si>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</si>
  <si>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</si>
  <si>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</si>
  <si>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</si>
  <si>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</si>
  <si>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</si>
  <si>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</si>
  <si>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</si>
  <si>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</si>
  <si>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</si>
  <si>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</si>
  <si>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</si>
  <si>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</si>
  <si>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</si>
  <si>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</si>
  <si>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</si>
  <si>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</si>
  <si>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</si>
  <si>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</si>
  <si>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</si>
  <si>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</si>
  <si>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</si>
  <si>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</si>
  <si>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</si>
  <si>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</si>
  <si>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</si>
  <si>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</si>
  <si>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</si>
  <si>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</si>
  <si>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</si>
  <si>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</si>
  <si>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</si>
  <si>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</si>
  <si>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</si>
  <si>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</si>
  <si>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</si>
  <si>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</si>
  <si>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</si>
  <si>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</si>
  <si>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</si>
  <si>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</si>
  <si>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</si>
  <si>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</si>
  <si>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</si>
  <si>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</si>
  <si>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</si>
  <si>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</si>
  <si>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</si>
  <si>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</si>
  <si>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</si>
  <si>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</si>
  <si>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</si>
  <si>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</si>
  <si>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</si>
  <si>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</si>
  <si>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</si>
  <si>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</si>
  <si>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</si>
  <si>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</si>
  <si>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</si>
  <si>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</si>
  <si>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</si>
  <si>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</si>
  <si>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</si>
  <si>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</si>
  <si>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</si>
  <si>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</si>
  <si>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</si>
  <si>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</si>
  <si>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</si>
  <si>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</si>
  <si>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</si>
  <si>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</si>
  <si>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</si>
  <si>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</si>
  <si>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</si>
  <si>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</si>
  <si>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</si>
  <si>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</si>
  <si>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</si>
  <si>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</si>
  <si>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</si>
  <si>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</si>
  <si>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</si>
  <si>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</si>
  <si>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</si>
  <si>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</si>
  <si>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</si>
  <si>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</si>
  <si>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</si>
  <si>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</si>
  <si>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</si>
  <si>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</si>
  <si>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</si>
  <si>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</si>
  <si>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</si>
  <si>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</si>
  <si>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</si>
  <si>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</si>
  <si>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</si>
  <si>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</si>
  <si>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</si>
  <si>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</si>
  <si>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</si>
  <si>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</si>
  <si>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</si>
  <si>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</si>
  <si>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</si>
  <si>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</si>
  <si>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</si>
  <si>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</si>
  <si>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</si>
  <si>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</si>
  <si>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</si>
  <si>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</si>
  <si>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</si>
  <si>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</si>
  <si>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</si>
  <si>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</si>
  <si>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</si>
  <si>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</si>
  <si>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</si>
  <si>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</si>
  <si>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</si>
  <si>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</si>
  <si>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</si>
  <si>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</si>
  <si>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</si>
  <si>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</si>
  <si>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</si>
  <si>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</si>
  <si>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</si>
  <si>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</si>
  <si>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</si>
  <si>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</si>
  <si>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</si>
  <si>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</si>
  <si>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</si>
  <si>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</si>
  <si>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</si>
  <si>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</si>
  <si>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</si>
  <si>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</si>
  <si>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</si>
  <si>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</si>
  <si>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</si>
  <si>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</si>
  <si>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</si>
  <si>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</si>
  <si>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</si>
  <si>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</si>
  <si>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</si>
  <si>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</si>
  <si>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</si>
  <si>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</si>
  <si>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</si>
  <si>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</si>
  <si>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</si>
  <si>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</si>
  <si>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</si>
  <si>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</si>
  <si>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</si>
  <si>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</si>
  <si>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</si>
  <si>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</si>
  <si>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</si>
  <si>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</si>
  <si>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</si>
  <si>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</si>
  <si>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</si>
  <si>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</si>
  <si>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</si>
  <si>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</si>
  <si>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</si>
  <si>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</si>
  <si>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</si>
  <si>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</si>
  <si>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</si>
  <si>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</si>
  <si>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</si>
  <si>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</si>
  <si>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</si>
  <si>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</si>
  <si>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</si>
  <si>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</si>
  <si>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</si>
  <si>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</si>
  <si>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</si>
  <si>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</si>
  <si>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</si>
  <si>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</si>
  <si>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</si>
  <si>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</si>
  <si>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</si>
  <si>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</si>
  <si>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</si>
  <si>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</si>
  <si>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</si>
  <si>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</si>
  <si>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</si>
  <si>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</si>
  <si>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</si>
  <si>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</si>
  <si>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</si>
  <si>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</si>
  <si>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</si>
  <si>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</si>
  <si>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</si>
  <si>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</si>
  <si>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</si>
  <si>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</si>
  <si>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</si>
  <si>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</si>
  <si>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</si>
  <si>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</si>
  <si>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</si>
  <si>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</si>
  <si>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</si>
  <si>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</si>
  <si>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</si>
  <si>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</si>
  <si>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</si>
  <si>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</si>
  <si>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</si>
  <si>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</si>
  <si>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</si>
  <si>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</si>
  <si>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</si>
  <si>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</si>
  <si>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</si>
  <si>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</si>
  <si>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</si>
  <si>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</si>
  <si>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</si>
  <si>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</si>
  <si>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</si>
  <si>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</si>
  <si>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</si>
  <si>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</si>
  <si>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</si>
  <si>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</si>
  <si>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</si>
  <si>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</si>
  <si>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</si>
  <si>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</si>
  <si>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</si>
  <si>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</si>
  <si>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</si>
  <si>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</si>
  <si>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</si>
  <si>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</si>
  <si>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</si>
  <si>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</si>
  <si>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</si>
  <si>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</si>
  <si>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</si>
  <si>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</si>
  <si>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</si>
  <si>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</si>
  <si>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</si>
  <si>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</si>
  <si>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</si>
  <si>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</si>
  <si>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</si>
  <si>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</si>
  <si>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</si>
  <si>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</si>
  <si>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</si>
  <si>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</si>
  <si>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</si>
  <si>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</si>
  <si>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</si>
  <si>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</si>
  <si>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</si>
  <si>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</si>
  <si>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</si>
  <si>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</si>
  <si>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</si>
  <si>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</si>
  <si>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</si>
  <si>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</si>
  <si>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</si>
  <si>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</si>
  <si>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</si>
  <si>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</si>
  <si>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</si>
  <si>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</si>
  <si>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</si>
  <si>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</si>
  <si>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</si>
  <si>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</si>
  <si>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</si>
  <si>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</si>
  <si>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</si>
  <si>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</si>
  <si>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</si>
  <si>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</si>
  <si>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</si>
  <si>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</si>
  <si>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</si>
  <si>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</si>
  <si>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</si>
  <si>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</si>
  <si>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</si>
  <si>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</si>
  <si>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</si>
  <si>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</si>
  <si>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</si>
  <si>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</si>
  <si>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</si>
  <si>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</si>
  <si>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</si>
  <si>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</si>
  <si>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</si>
  <si>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</si>
  <si>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</si>
  <si>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</si>
  <si>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</si>
  <si>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</si>
  <si>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</si>
  <si>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</si>
  <si>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</si>
  <si>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</si>
  <si>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</si>
  <si>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</si>
  <si>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</si>
  <si>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</si>
  <si>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</si>
  <si>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</si>
  <si>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</si>
  <si>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</si>
  <si>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</si>
  <si>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</si>
  <si>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</si>
  <si>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</si>
  <si>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</si>
  <si>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</si>
  <si>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</si>
  <si>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</si>
  <si>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</si>
  <si>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</si>
  <si>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</si>
  <si>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</si>
  <si>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</si>
  <si>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</si>
  <si>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</si>
  <si>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</si>
  <si>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</si>
  <si>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</si>
  <si>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</si>
  <si>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</si>
  <si>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</si>
  <si>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</si>
  <si>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</si>
  <si>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</si>
  <si>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</si>
  <si>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</si>
  <si>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</si>
  <si>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</si>
  <si>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</si>
  <si>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</si>
  <si>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</si>
  <si>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</si>
  <si>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</si>
  <si>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</si>
  <si>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</si>
  <si>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</si>
  <si>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</si>
  <si>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</si>
  <si>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</si>
  <si>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</si>
  <si>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</si>
  <si>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</si>
  <si>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</si>
  <si>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</si>
  <si>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</si>
  <si>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</si>
  <si>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</si>
  <si>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</si>
  <si>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</si>
  <si>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</si>
  <si>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</si>
  <si>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</si>
  <si>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</si>
  <si>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</si>
  <si>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</si>
  <si>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</si>
  <si>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</si>
  <si>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</si>
  <si>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</si>
  <si>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</si>
  <si>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</si>
  <si>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</si>
  <si>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</si>
  <si>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</si>
  <si>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</si>
  <si>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</si>
  <si>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</si>
  <si>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</si>
  <si>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</si>
  <si>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</si>
  <si>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</si>
  <si>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</si>
  <si>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</si>
  <si>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</si>
  <si>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</si>
  <si>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</si>
  <si>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</si>
  <si>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</si>
  <si>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</si>
  <si>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</si>
  <si>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</si>
  <si>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</si>
  <si>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</si>
  <si>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</si>
  <si>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</si>
  <si>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</si>
  <si>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</si>
  <si>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</si>
  <si>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</si>
  <si>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</si>
  <si>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</si>
  <si>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</si>
  <si>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</si>
  <si>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</si>
  <si>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</si>
  <si>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</si>
  <si>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</si>
  <si>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</si>
  <si>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</si>
  <si>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</si>
  <si>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</si>
  <si>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</si>
  <si>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</si>
  <si>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</si>
  <si>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</si>
  <si>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</si>
  <si>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</si>
  <si>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</si>
  <si>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</si>
  <si>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</si>
  <si>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</si>
  <si>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</si>
  <si>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</si>
  <si>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</si>
  <si>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</si>
  <si>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</si>
  <si>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</si>
  <si>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</si>
  <si>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</si>
  <si>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</si>
  <si>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</si>
  <si>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</si>
  <si>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</si>
  <si>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</si>
  <si>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</si>
  <si>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</si>
  <si>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</si>
  <si>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</si>
  <si>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</si>
  <si>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</si>
  <si>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</si>
  <si>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</si>
  <si>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</si>
  <si>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</si>
  <si>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</si>
  <si>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</si>
  <si>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</si>
  <si>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</si>
  <si>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</si>
  <si>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</si>
  <si>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</si>
  <si>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</si>
  <si>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</si>
  <si>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</si>
  <si>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</si>
  <si>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</si>
  <si>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</si>
  <si>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</si>
  <si>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</si>
  <si>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</si>
  <si>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</si>
  <si>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</si>
  <si>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</si>
  <si>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</si>
  <si>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</si>
  <si>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</si>
  <si>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</si>
  <si>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</si>
  <si>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</si>
  <si>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</si>
  <si>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</si>
  <si>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</si>
  <si>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</si>
  <si>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</si>
  <si>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</si>
  <si>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</si>
  <si>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</si>
  <si>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</si>
  <si>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</si>
  <si>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</si>
  <si>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</si>
  <si>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</si>
  <si>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</si>
  <si>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</si>
  <si>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</si>
  <si>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</si>
  <si>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</si>
  <si>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</si>
  <si>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</si>
  <si>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</si>
  <si>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</si>
  <si>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</si>
  <si>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</si>
  <si>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</si>
  <si>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</si>
  <si>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</si>
  <si>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</si>
  <si>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</si>
  <si>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</si>
  <si>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</si>
  <si>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</si>
  <si>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</si>
  <si>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</si>
  <si>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</si>
  <si>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</si>
  <si>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</si>
  <si>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</si>
  <si>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</si>
  <si>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</si>
  <si>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</si>
  <si>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</si>
  <si>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</si>
  <si>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</si>
  <si>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</si>
  <si>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</si>
  <si>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</si>
  <si>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</si>
  <si>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</si>
  <si>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</si>
  <si>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</si>
  <si>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</si>
  <si>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</si>
  <si>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</si>
  <si>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</si>
  <si>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</si>
  <si>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</si>
  <si>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</si>
  <si>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</si>
  <si>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</si>
  <si>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</si>
  <si>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</si>
  <si>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</si>
  <si>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</si>
  <si>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</si>
  <si>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</si>
  <si>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</si>
  <si>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</si>
  <si>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</si>
  <si>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</si>
  <si>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</si>
  <si>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</si>
  <si>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</si>
  <si>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</si>
  <si>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</si>
  <si>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</si>
  <si>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</si>
  <si>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</si>
  <si>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</si>
  <si>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</si>
  <si>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</si>
  <si>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</si>
  <si>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</si>
  <si>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</si>
  <si>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</si>
  <si>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</si>
  <si>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</si>
  <si>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</si>
  <si>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</si>
  <si>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</si>
  <si>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</si>
  <si>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</si>
  <si>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</si>
  <si>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</si>
  <si>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</si>
  <si>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</si>
  <si>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</si>
  <si>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</si>
  <si>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</si>
  <si>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</si>
  <si>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</si>
  <si>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</si>
  <si>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</si>
  <si>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</si>
  <si>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</si>
  <si>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</si>
  <si>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</si>
  <si>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</si>
  <si>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</si>
  <si>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</si>
  <si>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</si>
  <si>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</si>
  <si>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</si>
  <si>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</si>
  <si>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</si>
  <si>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</si>
  <si>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</si>
  <si>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</si>
  <si>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</si>
  <si>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</si>
  <si>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</si>
  <si>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</si>
  <si>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</si>
  <si>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</si>
  <si>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</si>
  <si>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</si>
  <si>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</si>
  <si>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</si>
  <si>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</si>
  <si>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</si>
  <si>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</si>
  <si>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</si>
  <si>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</si>
  <si>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</si>
  <si>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</si>
  <si>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</si>
  <si>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</si>
  <si>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</si>
  <si>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</si>
  <si>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</si>
  <si>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</si>
  <si>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</si>
  <si>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</si>
  <si>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</si>
  <si>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</si>
  <si>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</si>
  <si>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</si>
  <si>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</si>
  <si>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</si>
  <si>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</si>
  <si>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</si>
  <si>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</si>
  <si>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</si>
  <si>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</si>
  <si>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</si>
  <si>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</si>
  <si>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</si>
  <si>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</si>
  <si>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</si>
  <si>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</si>
  <si>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</si>
  <si>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</si>
  <si>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</si>
  <si>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</si>
  <si>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</si>
  <si>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</si>
  <si>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</si>
  <si>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</si>
  <si>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</si>
  <si>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</si>
  <si>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</si>
  <si>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</si>
  <si>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</si>
  <si>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</si>
  <si>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</si>
  <si>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</si>
  <si>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</si>
  <si>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</si>
  <si>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</si>
  <si>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</si>
  <si>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</si>
  <si>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</si>
  <si>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</si>
  <si>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</si>
  <si>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</si>
  <si>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</si>
  <si>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</si>
  <si>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</si>
  <si>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</si>
  <si>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</si>
  <si>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</si>
  <si>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</si>
  <si>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</si>
  <si>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</si>
  <si>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</si>
  <si>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</si>
  <si>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</si>
  <si>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</si>
  <si>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</si>
  <si>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</si>
  <si>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</si>
  <si>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</si>
  <si>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</si>
  <si>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</si>
  <si>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</si>
  <si>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</si>
  <si>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</si>
  <si>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</si>
  <si>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</si>
  <si>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</si>
  <si>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</si>
  <si>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</si>
  <si>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</si>
  <si>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</si>
  <si>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</si>
  <si>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</si>
  <si>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</si>
  <si>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</si>
  <si>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</si>
  <si>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</si>
  <si>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</si>
  <si>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</si>
  <si>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</si>
  <si>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</si>
  <si>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</si>
  <si>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</si>
  <si>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</si>
  <si>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</si>
  <si>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</si>
  <si>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</si>
  <si>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</si>
  <si>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</si>
  <si>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</si>
  <si>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</si>
  <si>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</si>
  <si>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</si>
  <si>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</si>
  <si>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</si>
  <si>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</si>
  <si>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</si>
  <si>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</si>
  <si>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</si>
  <si>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</si>
  <si>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</si>
  <si>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</si>
  <si>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</si>
  <si>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</si>
  <si>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</si>
  <si>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</si>
  <si>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</si>
  <si>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</si>
  <si>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</si>
  <si>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</si>
  <si>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</si>
  <si>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</si>
  <si>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</si>
  <si>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</si>
  <si>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</si>
  <si>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</si>
  <si>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</si>
  <si>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</si>
  <si>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</si>
  <si>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</si>
  <si>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</si>
  <si>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</si>
  <si>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</si>
  <si>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</si>
  <si>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</si>
  <si>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</si>
  <si>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</si>
  <si>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</si>
  <si>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</si>
  <si>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</si>
  <si>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</si>
  <si>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</si>
  <si>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</si>
  <si>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</si>
  <si>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</si>
  <si>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</si>
  <si>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</si>
  <si>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</si>
  <si>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</si>
  <si>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</si>
  <si>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</si>
  <si>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</si>
  <si>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</si>
  <si>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</si>
  <si>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</si>
  <si>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</si>
  <si>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</si>
  <si>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</si>
  <si>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</si>
  <si>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</si>
  <si>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</si>
  <si>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</si>
  <si>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</si>
  <si>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</si>
  <si>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</si>
  <si>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</si>
  <si>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</si>
  <si>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</si>
  <si>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</si>
  <si>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</si>
  <si>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</si>
  <si>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</si>
  <si>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</si>
  <si>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</si>
  <si>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</si>
  <si>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</si>
  <si>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</si>
  <si>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</si>
  <si>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</si>
  <si>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</si>
  <si>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</si>
  <si>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</si>
  <si>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</si>
  <si>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</si>
  <si>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</si>
  <si>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</si>
  <si>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</si>
  <si>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</si>
  <si>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</si>
  <si>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</si>
  <si>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</si>
  <si>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</si>
  <si>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</si>
  <si>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</si>
  <si>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</si>
  <si>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</si>
  <si>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</si>
  <si>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</si>
  <si>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</si>
  <si>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</si>
  <si>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</si>
  <si>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</si>
  <si>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</si>
  <si>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</si>
  <si>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</si>
  <si>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</si>
  <si>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</si>
  <si>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</si>
  <si>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</si>
  <si>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</si>
  <si>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</si>
  <si>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</si>
  <si>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</si>
  <si>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</si>
  <si>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</si>
  <si>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</si>
  <si>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</si>
  <si>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</si>
  <si>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</si>
  <si>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</si>
  <si>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</si>
  <si>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</si>
  <si>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</si>
  <si>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</si>
  <si>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</si>
  <si>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</si>
  <si>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</si>
  <si>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</si>
  <si>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</si>
  <si>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</si>
  <si>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</si>
  <si>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</si>
  <si>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</si>
  <si>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</si>
  <si>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</si>
  <si>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</si>
  <si>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</si>
  <si>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</si>
  <si>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</si>
  <si>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</si>
  <si>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</si>
  <si>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</si>
  <si>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</si>
  <si>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</si>
  <si>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</si>
  <si>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</si>
  <si>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</si>
  <si>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</si>
  <si>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</si>
  <si>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</si>
  <si>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</si>
  <si>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</si>
  <si>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</si>
  <si>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</si>
  <si>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</si>
  <si>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</si>
  <si>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</si>
  <si>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</si>
  <si>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</si>
  <si>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</si>
  <si>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</si>
  <si>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</si>
  <si>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</si>
  <si>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</si>
  <si>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</si>
  <si>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</si>
  <si>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</si>
  <si>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</si>
  <si>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</si>
  <si>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</si>
  <si>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</si>
  <si>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</si>
  <si>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</si>
  <si>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</si>
  <si>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</si>
  <si>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</si>
  <si>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</si>
  <si>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</si>
  <si>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</si>
  <si>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</si>
  <si>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</si>
  <si>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</si>
  <si>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</si>
  <si>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</si>
  <si>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</si>
  <si>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</si>
  <si>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</si>
  <si>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</si>
  <si>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</si>
  <si>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</si>
  <si>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</si>
  <si>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</si>
  <si>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</si>
  <si>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</si>
  <si>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</si>
  <si>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</si>
  <si>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</si>
  <si>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</si>
  <si>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</si>
  <si>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</si>
  <si>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</si>
  <si>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</si>
  <si>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</si>
  <si>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</si>
  <si>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</si>
  <si>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</si>
  <si>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</si>
  <si>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</si>
  <si>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</si>
  <si>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</si>
  <si>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</si>
  <si>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</si>
  <si>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</si>
  <si>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</si>
  <si>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</si>
  <si>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</si>
  <si>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</si>
  <si>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</si>
  <si>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</si>
  <si>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</si>
  <si>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</si>
  <si>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</si>
  <si>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</si>
  <si>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</si>
  <si>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</si>
  <si>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</si>
  <si>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</si>
  <si>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</si>
  <si>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</si>
  <si>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</si>
  <si>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</si>
  <si>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</si>
  <si>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</si>
  <si>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</si>
  <si>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</si>
  <si>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</si>
  <si>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</si>
  <si>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</si>
  <si>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</si>
  <si>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</si>
  <si>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</si>
  <si>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</si>
  <si>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</si>
  <si>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</si>
  <si>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</si>
  <si>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</si>
  <si>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</si>
  <si>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</si>
  <si>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</si>
  <si>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</si>
  <si>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</si>
  <si>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</si>
  <si>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</si>
  <si>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</si>
  <si>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</si>
  <si>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</si>
  <si>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</si>
  <si>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</si>
  <si>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</si>
  <si>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</si>
  <si>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</si>
  <si>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</si>
  <si>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</si>
  <si>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</si>
  <si>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</si>
  <si>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</si>
  <si>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</si>
  <si>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</si>
  <si>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</si>
  <si>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</si>
  <si>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</si>
  <si>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</si>
  <si>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</si>
  <si>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</si>
  <si>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</si>
  <si>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</si>
  <si>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</si>
  <si>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</si>
  <si>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</si>
  <si>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</si>
  <si>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</si>
  <si>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</si>
  <si>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</si>
  <si>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</si>
  <si>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</si>
  <si>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</si>
  <si>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</si>
  <si>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</si>
  <si>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</si>
  <si>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</si>
  <si>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</si>
  <si>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</si>
  <si>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</si>
  <si>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</si>
  <si>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</si>
  <si>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</si>
  <si>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</si>
  <si>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</si>
  <si>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</si>
  <si>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</si>
  <si>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</si>
  <si>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</si>
  <si>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</si>
  <si>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</si>
  <si>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</si>
  <si>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</si>
  <si>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</si>
  <si>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</si>
  <si>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</si>
  <si>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</si>
  <si>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</si>
  <si>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</si>
  <si>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</si>
  <si>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</si>
  <si>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</si>
  <si>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</si>
  <si>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</si>
  <si>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</si>
  <si>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</si>
  <si>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</si>
  <si>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</si>
  <si>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</si>
  <si>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</si>
  <si>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</si>
  <si>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</si>
  <si>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</si>
  <si>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</si>
  <si>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</si>
  <si>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</si>
  <si>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</si>
  <si>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</si>
  <si>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</si>
  <si>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</si>
  <si>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</si>
  <si>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</si>
  <si>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</si>
  <si>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</si>
  <si>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</si>
  <si>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</si>
  <si>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</si>
  <si>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</si>
  <si>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</si>
  <si>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</si>
  <si>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</si>
  <si>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</si>
  <si>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</si>
  <si>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</si>
  <si>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</si>
  <si>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</si>
  <si>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</si>
  <si>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</si>
  <si>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</si>
  <si>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</si>
  <si>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</si>
  <si>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</si>
  <si>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</si>
  <si>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</si>
  <si>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</si>
  <si>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</si>
  <si>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</si>
  <si>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</si>
  <si>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</si>
  <si>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</si>
  <si>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</si>
  <si>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</si>
  <si>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</si>
  <si>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</si>
  <si>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</si>
  <si>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</si>
  <si>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</si>
  <si>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</si>
  <si>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</si>
  <si>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</si>
  <si>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</si>
  <si>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</si>
  <si>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</si>
  <si>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</si>
  <si>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</si>
  <si>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</si>
  <si>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</si>
  <si>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</si>
  <si>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</si>
  <si>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</si>
  <si>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</si>
  <si>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</si>
  <si>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</si>
  <si>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</si>
  <si>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</si>
  <si>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</si>
  <si>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</si>
  <si>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</si>
  <si>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</si>
  <si>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</si>
  <si>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</si>
  <si>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</si>
  <si>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</si>
  <si>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</si>
  <si>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</si>
  <si>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</si>
  <si>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</si>
  <si>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</si>
  <si>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</si>
  <si>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</si>
  <si>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</si>
  <si>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</si>
  <si>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</si>
  <si>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</si>
  <si>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</si>
  <si>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</si>
  <si>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</si>
  <si>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</si>
  <si>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</si>
  <si>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</si>
  <si>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</si>
  <si>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</si>
  <si>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</si>
  <si>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</si>
  <si>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</si>
  <si>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</si>
  <si>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</si>
  <si>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</si>
  <si>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</si>
  <si>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</si>
  <si>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</si>
  <si>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</si>
  <si>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</si>
  <si>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</si>
  <si>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</si>
  <si>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</si>
  <si>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</si>
  <si>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</si>
  <si>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</si>
  <si>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</si>
  <si>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</si>
  <si>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</si>
  <si>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</si>
  <si>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</si>
  <si>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</si>
  <si>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</si>
  <si>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</si>
  <si>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</si>
  <si>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</si>
  <si>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</si>
  <si>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</si>
  <si>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</si>
  <si>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</si>
  <si>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</si>
  <si>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</si>
  <si>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</si>
  <si>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</si>
  <si>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</si>
  <si>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</si>
  <si>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</si>
  <si>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</si>
  <si>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</si>
  <si>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</si>
  <si>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</si>
  <si>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</si>
  <si>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</si>
  <si>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</si>
  <si>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</si>
  <si>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</si>
  <si>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</si>
  <si>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</si>
  <si>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</si>
  <si>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</si>
  <si>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</si>
  <si>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</si>
  <si>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</si>
  <si>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</si>
  <si>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</si>
  <si>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</si>
  <si>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</si>
  <si>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</si>
  <si>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</si>
  <si>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</si>
  <si>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</si>
  <si>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</si>
  <si>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</si>
  <si>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</si>
  <si>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</si>
  <si>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</si>
  <si>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</si>
  <si>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</si>
  <si>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</si>
  <si>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</si>
  <si>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</si>
  <si>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</si>
  <si>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</si>
  <si>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</si>
  <si>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</si>
  <si>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</si>
  <si>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</si>
  <si>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</si>
  <si>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</si>
  <si>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</si>
  <si>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</si>
  <si>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</si>
  <si>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</si>
  <si>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</si>
  <si>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</si>
  <si>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</si>
  <si>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</si>
  <si>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</si>
  <si>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</si>
  <si>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</si>
  <si>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</si>
  <si>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</si>
  <si>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</si>
  <si>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</si>
  <si>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</si>
  <si>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</si>
  <si>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</si>
  <si>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</si>
  <si>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</si>
  <si>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</si>
  <si>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</si>
  <si>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</si>
  <si>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</si>
  <si>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</si>
  <si>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</si>
  <si>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</si>
  <si>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</si>
  <si>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</si>
  <si>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</si>
  <si>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</si>
  <si>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</si>
  <si>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</si>
  <si>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</si>
  <si>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</si>
  <si>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</si>
  <si>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</si>
  <si>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</si>
  <si>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</si>
  <si>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</si>
  <si>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</si>
  <si>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</si>
  <si>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</si>
  <si>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</si>
  <si>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</si>
  <si>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</si>
  <si>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</si>
  <si>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</si>
  <si>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</si>
  <si>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</si>
  <si>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</si>
  <si>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</si>
  <si>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</si>
  <si>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</si>
  <si>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</si>
  <si>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</si>
  <si>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</si>
  <si>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</si>
  <si>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</si>
  <si>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</si>
  <si>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</si>
  <si>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</si>
  <si>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</si>
  <si>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</si>
  <si>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</si>
  <si>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</si>
  <si>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</si>
  <si>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</si>
  <si>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</si>
  <si>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</si>
  <si>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</si>
  <si>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</si>
  <si>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</si>
  <si>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</si>
  <si>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</si>
  <si>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</si>
  <si>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</si>
  <si>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</si>
  <si>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</si>
  <si>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</si>
  <si>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</si>
  <si>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</si>
  <si>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</si>
  <si>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</si>
  <si>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</si>
  <si>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</si>
  <si>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</si>
  <si>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</si>
  <si>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</si>
  <si>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</si>
  <si>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</si>
  <si>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</si>
  <si>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</si>
  <si>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</si>
  <si>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</si>
  <si>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</si>
  <si>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</si>
  <si>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</si>
  <si>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</si>
  <si>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</si>
  <si>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</si>
  <si>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</si>
  <si>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</si>
  <si>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</si>
  <si>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</si>
  <si>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</si>
  <si>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</si>
  <si>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</si>
  <si>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</si>
  <si>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</si>
  <si>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</si>
  <si>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</si>
  <si>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</si>
  <si>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</si>
  <si>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</si>
  <si>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</si>
  <si>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</si>
  <si>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</si>
  <si>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</si>
  <si>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</si>
  <si>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</si>
  <si>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</si>
  <si>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</si>
  <si>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</si>
  <si>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</si>
  <si>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</si>
  <si>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</si>
  <si>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</si>
  <si>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</si>
  <si>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</si>
  <si>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</si>
  <si>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</si>
  <si>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</si>
  <si>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</si>
  <si>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</si>
  <si>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</si>
  <si>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</si>
  <si>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</si>
  <si>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</si>
  <si>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</si>
  <si>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</si>
  <si>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</si>
  <si>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</si>
  <si>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</si>
  <si>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</si>
  <si>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</si>
  <si>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</si>
  <si>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</si>
  <si>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</si>
  <si>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</si>
  <si>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</si>
  <si>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</si>
  <si>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</si>
  <si>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</si>
  <si>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</si>
  <si>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</si>
  <si>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</si>
  <si>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</si>
  <si>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</si>
  <si>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</si>
  <si>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</si>
  <si>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</si>
  <si>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</si>
  <si>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</si>
  <si>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</si>
  <si>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</si>
  <si>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</si>
  <si>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</si>
  <si>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</si>
  <si>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</si>
  <si>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</si>
  <si>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</si>
  <si>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</si>
  <si>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</si>
  <si>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</si>
  <si>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</si>
  <si>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</si>
  <si>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</si>
  <si>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</si>
  <si>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</si>
  <si>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</si>
  <si>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</si>
  <si>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</si>
  <si>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</si>
  <si>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</si>
  <si>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</si>
  <si>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</si>
  <si>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</si>
  <si>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</si>
  <si>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</si>
  <si>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</si>
  <si>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</si>
  <si>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</si>
  <si>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</si>
  <si>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</si>
  <si>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</si>
  <si>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</si>
  <si>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</si>
  <si>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</si>
  <si>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</si>
  <si>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</si>
  <si>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</si>
  <si>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</si>
  <si>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</si>
  <si>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</si>
  <si>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</si>
  <si>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</si>
  <si>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</si>
  <si>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</si>
  <si>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</si>
  <si>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</si>
  <si>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</si>
  <si>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</si>
  <si>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</si>
  <si>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</si>
  <si>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</si>
  <si>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</si>
  <si>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</si>
  <si>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</si>
  <si>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</si>
  <si>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</si>
  <si>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</si>
  <si>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</si>
  <si>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</si>
  <si>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</si>
  <si>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</si>
  <si>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</si>
  <si>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</si>
  <si>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</si>
  <si>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</si>
  <si>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</si>
  <si>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</si>
  <si>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</si>
  <si>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</si>
  <si>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</si>
  <si>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</si>
  <si>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</si>
  <si>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</si>
  <si>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</si>
  <si>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</si>
  <si>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</si>
  <si>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</si>
  <si>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</si>
  <si>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</si>
  <si>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</si>
  <si>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</si>
  <si>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</si>
  <si>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</si>
  <si>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</si>
  <si>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</si>
  <si>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</si>
  <si>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</si>
  <si>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</si>
  <si>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</si>
  <si>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</si>
  <si>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</si>
  <si>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</si>
  <si>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</si>
  <si>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</si>
  <si>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</si>
  <si>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</si>
  <si>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</si>
  <si>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</si>
  <si>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</si>
  <si>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</si>
  <si>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</si>
  <si>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</si>
  <si>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</si>
  <si>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</si>
  <si>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</si>
  <si>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</si>
  <si>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</si>
  <si>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</si>
  <si>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</si>
  <si>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</si>
  <si>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</si>
  <si>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</si>
  <si>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</si>
  <si>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</si>
  <si>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</si>
  <si>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</si>
  <si>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</si>
  <si>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</si>
  <si>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</si>
  <si>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</si>
  <si>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</si>
  <si>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</si>
  <si>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</si>
  <si>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</si>
  <si>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</si>
  <si>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</si>
  <si>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</si>
  <si>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</si>
  <si>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</si>
  <si>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</si>
  <si>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</si>
  <si>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</si>
  <si>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</si>
  <si>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</si>
  <si>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</si>
  <si>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</si>
  <si>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</si>
  <si>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</si>
  <si>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</si>
  <si>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</si>
  <si>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</si>
  <si>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</si>
  <si>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</si>
  <si>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</si>
  <si>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</si>
  <si>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</si>
  <si>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</si>
  <si>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</si>
  <si>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</si>
  <si>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</si>
  <si>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</si>
  <si>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</si>
  <si>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</si>
  <si>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</si>
  <si>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</si>
  <si>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</si>
  <si>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</si>
  <si>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</si>
  <si>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</si>
  <si>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</si>
  <si>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</si>
  <si>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</si>
  <si>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</si>
  <si>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</si>
  <si>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</si>
  <si>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</si>
  <si>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</si>
  <si>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</si>
  <si>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</si>
  <si>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</si>
  <si>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</si>
  <si>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</si>
  <si>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</si>
  <si>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</si>
  <si>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</si>
  <si>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</si>
  <si>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</si>
  <si>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</si>
  <si>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</si>
  <si>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</si>
  <si>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</si>
  <si>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</si>
  <si>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</si>
  <si>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</si>
  <si>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</si>
  <si>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</si>
  <si>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</si>
  <si>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</si>
  <si>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</si>
  <si>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</si>
  <si>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</si>
  <si>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</si>
  <si>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</si>
  <si>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</si>
  <si>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</si>
  <si>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</si>
  <si>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</si>
  <si>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</si>
  <si>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</si>
  <si>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</si>
  <si>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</si>
  <si>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</si>
  <si>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</si>
  <si>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</si>
  <si>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</si>
  <si>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</si>
  <si>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</si>
  <si>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</si>
  <si>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</si>
  <si>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</si>
  <si>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</si>
  <si>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</si>
  <si>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</si>
  <si>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</si>
  <si>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</si>
  <si>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</si>
  <si>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</si>
  <si>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</si>
  <si>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</si>
  <si>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</si>
  <si>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</si>
  <si>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</si>
  <si>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</si>
  <si>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</si>
  <si>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</si>
  <si>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</si>
  <si>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</si>
  <si>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</si>
  <si>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</si>
  <si>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</si>
  <si>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</si>
  <si>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</si>
  <si>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</si>
  <si>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</si>
  <si>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</si>
  <si>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</si>
  <si>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</si>
  <si>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</si>
  <si>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</si>
  <si>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</si>
  <si>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</si>
  <si>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</si>
  <si>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</si>
  <si>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</si>
  <si>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</si>
  <si>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</si>
  <si>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</si>
  <si>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</si>
  <si>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</si>
  <si>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</si>
  <si>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</si>
  <si>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</si>
  <si>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</si>
  <si>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</si>
  <si>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</si>
  <si>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</si>
  <si>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</si>
  <si>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</si>
  <si>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</si>
  <si>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</si>
  <si>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</si>
  <si>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</si>
  <si>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</si>
  <si>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</si>
  <si>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</si>
  <si>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</si>
  <si>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</si>
  <si>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</si>
  <si>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</si>
  <si>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</si>
  <si>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</si>
  <si>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</si>
  <si>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</si>
  <si>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</si>
  <si>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</si>
  <si>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</si>
  <si>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</si>
  <si>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</si>
  <si>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</si>
  <si>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</si>
  <si>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</si>
  <si>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</si>
  <si>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</si>
  <si>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</si>
  <si>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</si>
  <si>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</si>
  <si>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</si>
  <si>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</si>
  <si>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</si>
  <si>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</si>
  <si>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</si>
  <si>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</si>
  <si>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</si>
  <si>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</si>
  <si>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</si>
  <si>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</si>
  <si>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</si>
  <si>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</si>
  <si>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</si>
  <si>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</si>
  <si>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</si>
  <si>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</si>
  <si>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</si>
  <si>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</si>
  <si>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</si>
  <si>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</si>
  <si>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</si>
  <si>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</si>
  <si>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</si>
  <si>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</si>
  <si>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</si>
  <si>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</si>
  <si>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</si>
  <si>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</si>
  <si>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</si>
  <si>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</si>
  <si>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</si>
  <si>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</si>
  <si>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</si>
  <si>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</si>
  <si>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</si>
  <si>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</si>
  <si>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</si>
  <si>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</si>
  <si>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</si>
  <si>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</si>
  <si>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</si>
  <si>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</si>
  <si>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</si>
  <si>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</si>
  <si>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</si>
  <si>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</si>
  <si>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</si>
  <si>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</si>
  <si>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</si>
  <si>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</si>
  <si>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</si>
  <si>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</si>
  <si>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</si>
  <si>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</si>
  <si>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</si>
  <si>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</si>
  <si>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</si>
  <si>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</si>
  <si>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</si>
  <si>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</si>
  <si>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</si>
  <si>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</si>
  <si>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</si>
  <si>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</si>
  <si>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</si>
  <si>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</si>
  <si>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</si>
  <si>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</si>
  <si>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</si>
  <si>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</si>
  <si>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</si>
  <si>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</si>
  <si>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</si>
  <si>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</si>
  <si>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</si>
  <si>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</si>
  <si>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</si>
  <si>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</si>
  <si>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</si>
  <si>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</si>
  <si>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</si>
  <si>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</si>
  <si>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</si>
  <si>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</si>
  <si>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</si>
  <si>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</si>
  <si>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</si>
  <si>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</si>
  <si>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</si>
  <si>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</si>
  <si>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</si>
  <si>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</si>
  <si>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</si>
  <si>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</si>
  <si>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</si>
  <si>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</si>
  <si>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</si>
  <si>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</si>
  <si>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</si>
  <si>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</si>
  <si>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</si>
  <si>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</si>
  <si>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</si>
  <si>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</si>
  <si>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</si>
  <si>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</si>
  <si>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</si>
  <si>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</si>
  <si>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</si>
  <si>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</si>
  <si>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</si>
  <si>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</si>
  <si>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</si>
  <si>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</si>
  <si>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</si>
  <si>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</si>
  <si>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</si>
  <si>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</si>
  <si>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</si>
  <si>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</si>
  <si>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</si>
  <si>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</si>
  <si>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</si>
  <si>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</si>
  <si>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</si>
  <si>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</si>
  <si>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</si>
  <si>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</si>
  <si>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</si>
  <si>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</si>
  <si>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</si>
  <si>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</si>
  <si>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</si>
  <si>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</si>
  <si>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</si>
  <si>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</si>
  <si>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</si>
  <si>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</si>
  <si>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</si>
  <si>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</si>
  <si>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</si>
  <si>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</si>
  <si>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</si>
  <si>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</si>
  <si>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</si>
  <si>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</si>
  <si>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</si>
  <si>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</si>
  <si>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</si>
  <si>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</si>
  <si>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</si>
  <si>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</si>
  <si>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</si>
  <si>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</si>
  <si>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</si>
  <si>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</si>
  <si>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</si>
  <si>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</si>
  <si>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</si>
  <si>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</si>
  <si>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</si>
  <si>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</si>
  <si>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</si>
  <si>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</si>
  <si>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</si>
  <si>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</si>
  <si>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</si>
  <si>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</si>
  <si>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</si>
  <si>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</si>
  <si>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</si>
  <si>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</si>
  <si>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</si>
  <si>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</si>
  <si>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</si>
  <si>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</si>
  <si>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</si>
  <si>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</si>
  <si>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</si>
  <si>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</si>
  <si>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</si>
  <si>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</si>
  <si>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</si>
  <si>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</si>
  <si>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</si>
  <si>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</si>
  <si>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</si>
  <si>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</si>
  <si>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</si>
  <si>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</si>
  <si>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</si>
  <si>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</si>
  <si>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</si>
  <si>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</si>
  <si>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</si>
  <si>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</si>
  <si>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</si>
  <si>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</si>
  <si>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</si>
  <si>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</si>
  <si>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</si>
  <si>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</si>
  <si>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</si>
  <si>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</si>
  <si>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</si>
  <si>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</si>
  <si>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</si>
  <si>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</si>
  <si>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</si>
  <si>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</si>
  <si>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</si>
  <si>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</si>
  <si>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</si>
  <si>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</si>
  <si>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</si>
  <si>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</si>
  <si>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</si>
  <si>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</si>
  <si>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</si>
  <si>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</si>
  <si>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</si>
  <si>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</si>
  <si>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</si>
  <si>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</si>
  <si>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</si>
  <si>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</si>
  <si>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</si>
  <si>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</si>
  <si>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</si>
  <si>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</si>
  <si>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</si>
  <si>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</si>
  <si>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</si>
  <si>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</si>
  <si>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</si>
  <si>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</si>
  <si>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</si>
  <si>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</si>
  <si>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</si>
  <si>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</si>
  <si>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</si>
  <si>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</si>
  <si>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</si>
  <si>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</si>
  <si>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</si>
  <si>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</si>
  <si>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</si>
  <si>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</si>
  <si>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</si>
  <si>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</si>
  <si>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</si>
  <si>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</si>
  <si>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</si>
  <si>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</si>
  <si>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</si>
  <si>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</si>
  <si>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</si>
  <si>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</si>
  <si>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</si>
  <si>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</si>
  <si>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</si>
  <si>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</si>
  <si>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</si>
  <si>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</si>
  <si>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</si>
  <si>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</si>
  <si>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</si>
  <si>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</si>
  <si>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</si>
  <si>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</si>
  <si>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</si>
  <si>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</si>
  <si>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</si>
  <si>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</si>
  <si>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</si>
  <si>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</si>
  <si>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</si>
  <si>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</si>
  <si>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</si>
  <si>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</si>
  <si>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</si>
  <si>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</si>
  <si>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</si>
  <si>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</si>
  <si>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</si>
  <si>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</si>
  <si>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</si>
  <si>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</si>
  <si>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</si>
  <si>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</si>
  <si>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</si>
  <si>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</si>
  <si>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</si>
  <si>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</si>
  <si>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</si>
  <si>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</si>
  <si>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</si>
  <si>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</si>
  <si>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</si>
  <si>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</si>
  <si>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</si>
  <si>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</si>
  <si>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</si>
  <si>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</si>
  <si>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</si>
  <si>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</si>
  <si>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</si>
  <si>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</si>
  <si>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</si>
  <si>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</si>
  <si>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</si>
  <si>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</si>
  <si>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</si>
  <si>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</si>
  <si>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</si>
  <si>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</si>
  <si>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</si>
  <si>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</si>
  <si>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</si>
  <si>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</si>
  <si>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</si>
  <si>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</si>
  <si>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</si>
  <si>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</si>
  <si>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</si>
  <si>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</si>
  <si>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</si>
  <si>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</si>
  <si>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</si>
  <si>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</si>
  <si>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</si>
  <si>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</si>
  <si>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</si>
  <si>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</si>
  <si>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</si>
  <si>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</si>
  <si>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</si>
  <si>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</si>
  <si>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</si>
  <si>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</si>
  <si>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</si>
  <si>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</si>
  <si>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</si>
  <si>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</si>
  <si>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</si>
  <si>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</si>
  <si>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</si>
  <si>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</si>
  <si>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</si>
  <si>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</si>
  <si>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</si>
  <si>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</si>
  <si>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</si>
  <si>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</si>
  <si>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</si>
  <si>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</si>
  <si>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</si>
  <si>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</si>
  <si>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</si>
  <si>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</si>
  <si>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</si>
  <si>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</si>
  <si>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</si>
  <si>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</si>
  <si>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</si>
  <si>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</si>
  <si>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</si>
  <si>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</si>
  <si>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</si>
  <si>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</si>
  <si>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</si>
  <si>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</si>
  <si>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</si>
  <si>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</si>
  <si>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</si>
  <si>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</si>
  <si>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</si>
  <si>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</si>
  <si>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</si>
  <si>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</si>
  <si>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</si>
  <si>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</si>
  <si>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</si>
  <si>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</si>
  <si>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</si>
  <si>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</si>
  <si>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</si>
  <si>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</si>
  <si>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</si>
  <si>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</si>
  <si>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</si>
  <si>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</si>
  <si>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</si>
  <si>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</si>
  <si>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</si>
  <si>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</si>
  <si>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</si>
  <si>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</si>
  <si>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</si>
  <si>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</si>
  <si>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</si>
  <si>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</si>
  <si>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</si>
  <si>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</si>
  <si>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</si>
  <si>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</si>
  <si>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</si>
  <si>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</si>
  <si>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</si>
  <si>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</si>
  <si>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</si>
  <si>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</si>
  <si>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</si>
  <si>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</si>
  <si>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</si>
  <si>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</si>
  <si>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</si>
  <si>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</si>
  <si>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</si>
  <si>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</si>
  <si>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</si>
  <si>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</si>
  <si>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</si>
  <si>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</si>
  <si>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</si>
  <si>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</si>
  <si>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</si>
  <si>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</si>
  <si>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</si>
  <si>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</si>
  <si>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</si>
  <si>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</si>
  <si>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</si>
  <si>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</si>
  <si>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</si>
  <si>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</si>
  <si>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</si>
  <si>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</si>
  <si>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</si>
  <si>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</si>
  <si>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</si>
  <si>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</si>
  <si>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</si>
  <si>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</si>
  <si>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</si>
  <si>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</si>
  <si>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</si>
  <si>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</si>
  <si>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</si>
  <si>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</si>
  <si>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</si>
  <si>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</si>
  <si>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</si>
  <si>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</si>
  <si>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</si>
  <si>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</si>
  <si>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</si>
  <si>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</si>
  <si>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</si>
  <si>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</si>
  <si>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</si>
  <si>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</si>
  <si>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</si>
  <si>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</si>
  <si>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</si>
  <si>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</si>
  <si>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</si>
  <si>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</si>
  <si>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</si>
  <si>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</si>
  <si>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</si>
  <si>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</si>
  <si>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</si>
  <si>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</si>
  <si>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</si>
  <si>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</si>
  <si>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</si>
  <si>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</si>
  <si>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</si>
  <si>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</si>
  <si>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</si>
  <si>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</si>
  <si>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</si>
  <si>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</si>
  <si>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</si>
  <si>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</si>
  <si>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</si>
  <si>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</si>
  <si>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</si>
  <si>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</si>
  <si>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</si>
  <si>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</si>
  <si>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</si>
  <si>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</si>
  <si>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</si>
  <si>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</si>
  <si>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</si>
  <si>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</si>
  <si>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</si>
  <si>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</si>
  <si>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</si>
  <si>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</si>
  <si>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</si>
  <si>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</si>
  <si>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</si>
  <si>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</si>
  <si>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</si>
  <si>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</si>
  <si>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</si>
  <si>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</si>
  <si>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</si>
  <si>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</si>
  <si>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</si>
  <si>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</si>
  <si>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</si>
  <si>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</si>
  <si>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</si>
  <si>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</si>
  <si>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</si>
  <si>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</si>
  <si>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</si>
  <si>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</si>
  <si>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</si>
  <si>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</si>
  <si>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</si>
  <si>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</si>
  <si>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</si>
  <si>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</si>
  <si>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</si>
  <si>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</si>
  <si>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</si>
  <si>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</si>
  <si>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</si>
  <si>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</si>
  <si>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</si>
  <si>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</si>
  <si>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</si>
  <si>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</si>
  <si>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</si>
  <si>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</si>
  <si>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</si>
  <si>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</si>
  <si>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</si>
  <si>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</si>
  <si>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</si>
  <si>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</si>
  <si>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</si>
  <si>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</si>
  <si>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</si>
  <si>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</si>
  <si>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</si>
  <si>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</si>
  <si>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</si>
  <si>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</si>
  <si>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</si>
  <si>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</si>
  <si>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</si>
  <si>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</si>
  <si>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</si>
  <si>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</si>
  <si>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</si>
  <si>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</si>
  <si>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</si>
  <si>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</si>
  <si>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</si>
  <si>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</si>
  <si>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</si>
  <si>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</si>
  <si>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</si>
  <si>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</si>
  <si>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</si>
  <si>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</si>
  <si>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</si>
  <si>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</si>
  <si>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</si>
  <si>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</si>
  <si>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</si>
  <si>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</si>
  <si>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</si>
  <si>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</si>
  <si>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</si>
  <si>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</si>
  <si>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</si>
  <si>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</si>
  <si>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</si>
  <si>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</si>
  <si>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</si>
  <si>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</si>
  <si>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</si>
  <si>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</si>
  <si>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</si>
  <si>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</si>
  <si>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</si>
  <si>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</si>
  <si>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</si>
  <si>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</si>
  <si>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</si>
  <si>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</si>
  <si>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</si>
  <si>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</si>
  <si>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</si>
  <si>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</si>
  <si>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</si>
  <si>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</si>
  <si>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</si>
  <si>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</si>
  <si>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</si>
  <si>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</si>
  <si>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</si>
  <si>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</si>
  <si>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</si>
  <si>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</si>
  <si>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</si>
  <si>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</si>
  <si>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</si>
  <si>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</si>
  <si>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</si>
  <si>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</si>
  <si>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</si>
  <si>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</si>
  <si>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</si>
  <si>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</si>
  <si>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</si>
  <si>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</si>
  <si>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</si>
  <si>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</si>
  <si>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</si>
  <si>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</si>
  <si>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</si>
  <si>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</si>
  <si>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</si>
  <si>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</si>
  <si>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</si>
  <si>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</si>
  <si>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</si>
  <si>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</si>
  <si>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</si>
  <si>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</si>
  <si>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</si>
  <si>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</si>
  <si>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</si>
  <si>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</si>
  <si>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</si>
  <si>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</si>
  <si>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</si>
  <si>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</si>
  <si>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</si>
  <si>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</si>
  <si>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</si>
  <si>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</si>
  <si>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</si>
  <si>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</si>
  <si>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</si>
  <si>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</si>
  <si>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</si>
  <si>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</si>
  <si>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</si>
  <si>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</si>
  <si>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</si>
  <si>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</si>
  <si>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</si>
  <si>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</si>
  <si>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</si>
  <si>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</si>
  <si>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</si>
  <si>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</si>
  <si>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</si>
  <si>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</si>
  <si>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</si>
  <si>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</si>
  <si>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</si>
  <si>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</si>
  <si>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</si>
  <si>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</si>
  <si>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</si>
  <si>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</si>
  <si>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</si>
  <si>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</si>
  <si>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</si>
  <si>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</si>
  <si>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</si>
  <si>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</si>
  <si>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</si>
  <si>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</si>
  <si>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</si>
  <si>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</si>
  <si>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</si>
  <si>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</si>
  <si>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</si>
  <si>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</si>
  <si>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</si>
  <si>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</si>
  <si>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</si>
  <si>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</si>
  <si>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</si>
  <si>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</si>
  <si>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</si>
  <si>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</si>
  <si>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</si>
  <si>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</si>
  <si>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</si>
  <si>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</si>
  <si>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</si>
  <si>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</si>
  <si>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</si>
  <si>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</si>
  <si>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</si>
  <si>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</si>
  <si>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</si>
  <si>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</si>
  <si>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</si>
  <si>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</si>
  <si>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</si>
  <si>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</si>
  <si>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</si>
  <si>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</si>
  <si>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</si>
  <si>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</si>
  <si>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</si>
  <si>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</si>
  <si>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</si>
  <si>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</si>
  <si>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</si>
  <si>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</si>
  <si>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</si>
  <si>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</si>
  <si>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</si>
  <si>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</si>
  <si>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</si>
  <si>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</si>
  <si>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</si>
  <si>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</si>
  <si>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</si>
  <si>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</si>
  <si>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</si>
  <si>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</si>
  <si>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</si>
  <si>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</si>
  <si>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</si>
  <si>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</si>
  <si>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</si>
  <si>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</si>
  <si>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</si>
  <si>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</si>
  <si>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</si>
  <si>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</si>
  <si>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</si>
  <si>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</si>
  <si>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</si>
  <si>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</si>
  <si>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</si>
  <si>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</si>
  <si>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</si>
  <si>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</si>
  <si>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</si>
  <si>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</si>
  <si>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</si>
  <si>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</si>
  <si>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</si>
  <si>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</si>
  <si>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</si>
  <si>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</si>
  <si>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</si>
  <si>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</si>
  <si>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</si>
  <si>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</si>
  <si>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</si>
  <si>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</si>
  <si>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</si>
  <si>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</si>
  <si>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</si>
  <si>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</si>
  <si>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</si>
  <si>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</si>
  <si>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</si>
  <si>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</si>
  <si>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</si>
  <si>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</si>
  <si>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</si>
  <si>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</si>
  <si>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</si>
  <si>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</si>
  <si>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</si>
  <si>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</si>
  <si>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</si>
  <si>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</si>
  <si>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</si>
  <si>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</si>
  <si>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</si>
  <si>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</si>
  <si>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</si>
  <si>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</si>
  <si>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</si>
  <si>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</si>
  <si>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</si>
  <si>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</si>
  <si>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</si>
  <si>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</si>
  <si>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</si>
  <si>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</si>
  <si>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</si>
  <si>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</si>
  <si>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</si>
  <si>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</si>
  <si>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</si>
  <si>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</si>
  <si>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</si>
  <si>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</si>
  <si>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</si>
  <si>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</si>
  <si>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</si>
  <si>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</si>
  <si>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</si>
  <si>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</si>
  <si>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</si>
  <si>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</si>
  <si>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</si>
  <si>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</si>
  <si>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</si>
  <si>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</si>
  <si>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</si>
  <si>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</si>
  <si>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</si>
  <si>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</si>
  <si>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</si>
  <si>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</si>
  <si>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</si>
  <si>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</si>
  <si>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</si>
  <si>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</si>
  <si>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</si>
  <si>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</si>
  <si>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</si>
  <si>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</si>
  <si>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</si>
  <si>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</si>
  <si>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</si>
  <si>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</si>
  <si>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</si>
  <si>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</si>
  <si>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</si>
  <si>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</si>
  <si>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</si>
  <si>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</si>
  <si>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</si>
  <si>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</si>
  <si>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</si>
  <si>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</si>
  <si>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</si>
  <si>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</si>
  <si>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</si>
  <si>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</si>
  <si>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</si>
  <si>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</si>
  <si>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</si>
  <si>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</si>
  <si>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</si>
  <si>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</si>
  <si>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</si>
  <si>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</si>
  <si>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</si>
  <si>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</si>
  <si>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</si>
  <si>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</si>
  <si>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</si>
  <si>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</si>
  <si>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</si>
  <si>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</si>
  <si>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</si>
  <si>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</si>
  <si>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</si>
  <si>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</si>
  <si>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</si>
  <si>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</si>
  <si>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</si>
  <si>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</si>
  <si>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</si>
  <si>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</si>
  <si>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</si>
  <si>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</si>
  <si>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</si>
  <si>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</si>
  <si>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</si>
  <si>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</si>
  <si>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</si>
  <si>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</si>
  <si>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</si>
  <si>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</si>
  <si>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</si>
  <si>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</si>
  <si>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</si>
  <si>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</si>
  <si>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</si>
  <si>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</si>
  <si>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</si>
  <si>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</si>
  <si>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</si>
  <si>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</si>
  <si>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</si>
  <si>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</si>
  <si>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</si>
  <si>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</si>
  <si>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</si>
  <si>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</si>
  <si>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</si>
  <si>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</si>
  <si>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</si>
  <si>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</si>
  <si>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</si>
  <si>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</si>
  <si>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</si>
  <si>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</si>
  <si>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</si>
  <si>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</si>
  <si>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</si>
  <si>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</si>
  <si>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</si>
  <si>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</si>
  <si>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</si>
  <si>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</si>
  <si>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</si>
  <si>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</si>
  <si>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</si>
  <si>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</si>
  <si>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</si>
  <si>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</si>
  <si>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</si>
  <si>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</si>
  <si>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</si>
  <si>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</si>
  <si>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</si>
  <si>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</si>
  <si>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</si>
  <si>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</si>
  <si>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</si>
  <si>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</si>
  <si>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</si>
  <si>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</si>
  <si>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</si>
  <si>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</si>
  <si>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</si>
  <si>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</si>
  <si>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</si>
  <si>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</si>
  <si>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</si>
  <si>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</si>
  <si>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</si>
  <si>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</si>
  <si>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</si>
  <si>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</si>
  <si>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</si>
  <si>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</si>
  <si>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</si>
  <si>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</si>
  <si>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</si>
  <si>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</si>
  <si>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</si>
  <si>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</si>
  <si>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</si>
  <si>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</si>
  <si>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</si>
  <si>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</si>
  <si>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</si>
  <si>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</si>
  <si>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</si>
  <si>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</si>
  <si>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</si>
  <si>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</si>
  <si>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</si>
  <si>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</si>
  <si>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</si>
  <si>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</si>
  <si>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</si>
  <si>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</si>
  <si>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</si>
  <si>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</si>
  <si>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</si>
  <si>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</si>
  <si>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</si>
  <si>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</si>
  <si>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</si>
  <si>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</si>
  <si>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</si>
  <si>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</si>
  <si>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</si>
  <si>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</si>
  <si>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</si>
  <si>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</si>
  <si>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</si>
  <si>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</si>
  <si>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</si>
  <si>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</si>
  <si>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</si>
  <si>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</si>
  <si>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</si>
  <si>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</si>
  <si>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</si>
  <si>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</si>
  <si>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</si>
  <si>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</si>
  <si>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</si>
  <si>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</si>
  <si>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</si>
  <si>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</si>
  <si>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</si>
  <si>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</si>
  <si>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</si>
  <si>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</si>
  <si>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</si>
  <si>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</si>
  <si>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</si>
  <si>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</si>
  <si>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</si>
  <si>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</si>
  <si>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</si>
  <si>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</si>
  <si>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</si>
  <si>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</si>
  <si>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</si>
  <si>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</si>
  <si>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</si>
  <si>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</si>
  <si>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</si>
  <si>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</si>
  <si>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</si>
  <si>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</si>
  <si>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</si>
  <si>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</si>
  <si>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</si>
  <si>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</si>
  <si>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</si>
  <si>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</si>
  <si>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</si>
  <si>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</si>
  <si>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</si>
  <si>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</si>
  <si>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</si>
  <si>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</si>
  <si>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</si>
  <si>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</si>
  <si>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</si>
  <si>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</si>
  <si>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</si>
  <si>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</si>
  <si>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</si>
  <si>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</si>
  <si>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</si>
  <si>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</si>
  <si>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</si>
  <si>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</si>
  <si>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</si>
  <si>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</si>
  <si>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</si>
  <si>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</si>
  <si>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</si>
  <si>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</si>
  <si>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</si>
  <si>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</si>
  <si>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</si>
  <si>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</si>
  <si>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</si>
  <si>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</si>
  <si>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</si>
  <si>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</si>
  <si>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</si>
  <si>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</si>
  <si>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</si>
  <si>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</si>
  <si>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</si>
  <si>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</si>
  <si>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</si>
  <si>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</si>
  <si>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</si>
  <si>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</si>
  <si>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</si>
  <si>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</si>
  <si>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</si>
  <si>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</si>
  <si>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</si>
  <si>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</si>
  <si>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</si>
  <si>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</si>
  <si>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</si>
  <si>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</si>
  <si>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</si>
  <si>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</si>
  <si>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</si>
  <si>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</si>
  <si>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</si>
  <si>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</si>
  <si>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</si>
  <si>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</si>
  <si>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</si>
  <si>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</si>
  <si>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</si>
  <si>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</si>
  <si>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</si>
  <si>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</si>
  <si>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</si>
  <si>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</si>
  <si>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</si>
  <si>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</si>
  <si>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</si>
  <si>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</si>
  <si>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</si>
  <si>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</si>
  <si>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</si>
  <si>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</si>
  <si>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</si>
  <si>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</si>
  <si>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</si>
  <si>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</si>
  <si>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</si>
  <si>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</si>
  <si>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</si>
  <si>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</si>
  <si>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</si>
  <si>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</si>
  <si>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</si>
  <si>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</si>
  <si>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</si>
  <si>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</si>
  <si>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</si>
  <si>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</si>
  <si>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</si>
  <si>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</si>
  <si>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</si>
  <si>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</si>
  <si>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</si>
  <si>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</si>
  <si>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</si>
  <si>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</si>
  <si>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</si>
  <si>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</si>
  <si>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</si>
  <si>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</si>
  <si>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</si>
  <si>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</si>
  <si>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</si>
  <si>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</si>
  <si>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</si>
  <si>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</si>
  <si>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</si>
  <si>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</si>
  <si>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</si>
  <si>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</si>
  <si>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</si>
  <si>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</si>
  <si>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</si>
  <si>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</si>
  <si>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</si>
  <si>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</si>
  <si>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</si>
  <si>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</si>
  <si>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</si>
  <si>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</si>
  <si>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</si>
  <si>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</si>
  <si>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</si>
  <si>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</si>
  <si>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</si>
  <si>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</si>
  <si>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</si>
  <si>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</si>
  <si>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</si>
  <si>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</si>
  <si>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</si>
  <si>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</si>
  <si>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</si>
  <si>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</si>
  <si>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</si>
  <si>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</si>
  <si>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</si>
  <si>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</si>
  <si>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</si>
  <si>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</si>
  <si>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</si>
  <si>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</si>
  <si>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</si>
  <si>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</si>
  <si>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</si>
  <si>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</si>
  <si>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</si>
  <si>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</si>
  <si>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</si>
  <si>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</si>
  <si>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</si>
  <si>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</si>
  <si>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</si>
  <si>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</si>
  <si>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</si>
  <si>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</si>
  <si>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</si>
  <si>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</si>
  <si>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</si>
  <si>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</si>
  <si>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</si>
  <si>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</si>
  <si>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</si>
  <si>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</si>
  <si>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</si>
  <si>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</si>
  <si>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</si>
  <si>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</si>
  <si>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</si>
  <si>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</si>
  <si>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</si>
  <si>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</si>
  <si>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</si>
  <si>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</si>
  <si>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</si>
  <si>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</si>
  <si>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</si>
  <si>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</si>
  <si>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</si>
  <si>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</si>
  <si>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</si>
  <si>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</si>
  <si>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</si>
  <si>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</si>
  <si>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</si>
  <si>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</si>
  <si>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</si>
  <si>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</si>
  <si>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</si>
  <si>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</si>
  <si>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</si>
  <si>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</si>
  <si>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</si>
  <si>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</si>
  <si>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</si>
  <si>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</si>
  <si>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</si>
  <si>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</si>
  <si>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</si>
  <si>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</si>
  <si>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</si>
  <si>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</si>
  <si>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</si>
  <si>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</si>
  <si>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</si>
  <si>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</si>
  <si>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</si>
  <si>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</si>
  <si>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</si>
  <si>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</si>
  <si>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</si>
  <si>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</si>
  <si>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</si>
  <si>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</si>
  <si>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</si>
  <si>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</si>
  <si>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</si>
  <si>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</si>
  <si>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</si>
  <si>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</si>
  <si>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</si>
  <si>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</si>
  <si>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</si>
  <si>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</si>
  <si>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</si>
  <si>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</si>
  <si>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</si>
  <si>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</si>
  <si>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</si>
  <si>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</si>
  <si>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</si>
  <si>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</si>
  <si>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</si>
  <si>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</si>
  <si>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</si>
  <si>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</si>
  <si>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</si>
  <si>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</si>
  <si>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</si>
  <si>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</si>
  <si>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</si>
  <si>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</si>
  <si>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</si>
  <si>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</si>
  <si>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</si>
  <si>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</si>
  <si>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</si>
  <si>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</si>
  <si>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</si>
  <si>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</si>
  <si>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</si>
  <si>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</si>
  <si>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</si>
  <si>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</si>
  <si>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</si>
  <si>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</si>
  <si>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</si>
  <si>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</si>
  <si>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</si>
  <si>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</si>
  <si>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</si>
  <si>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</si>
  <si>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</si>
  <si>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</si>
  <si>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</si>
  <si>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</si>
  <si>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</si>
  <si>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</si>
  <si>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</si>
  <si>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</si>
  <si>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</si>
  <si>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</si>
  <si>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</si>
  <si>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</si>
  <si>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</si>
  <si>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</si>
  <si>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</si>
  <si>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</si>
  <si>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</si>
  <si>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</si>
  <si>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</si>
  <si>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</si>
  <si>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</si>
  <si>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</si>
  <si>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</si>
  <si>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</si>
  <si>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</si>
  <si>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</si>
  <si>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</si>
  <si>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</si>
  <si>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</si>
  <si>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</si>
  <si>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</si>
  <si>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</si>
  <si>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</si>
  <si>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</si>
  <si>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</si>
  <si>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</si>
  <si>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</si>
  <si>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</si>
  <si>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</si>
  <si>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</si>
  <si>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</si>
  <si>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</si>
  <si>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</si>
  <si>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</si>
  <si>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</si>
  <si>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</si>
  <si>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</si>
  <si>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</si>
  <si>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</si>
  <si>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</si>
  <si>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</si>
  <si>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</si>
  <si>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</si>
  <si>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</si>
  <si>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</si>
  <si>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</si>
  <si>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</si>
  <si>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</si>
  <si>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</si>
  <si>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</si>
  <si>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</si>
  <si>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</si>
  <si>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</si>
  <si>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</si>
  <si>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</si>
  <si>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</si>
  <si>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</si>
  <si>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</si>
  <si>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</si>
  <si>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</si>
  <si>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</si>
  <si>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</si>
  <si>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</si>
  <si>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</si>
  <si>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</si>
  <si>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</si>
  <si>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</si>
  <si>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</si>
  <si>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</si>
  <si>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</si>
  <si>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</si>
  <si>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</si>
  <si>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</si>
  <si>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</si>
  <si>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</si>
  <si>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</si>
  <si>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</si>
  <si>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</si>
  <si>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</si>
  <si>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</si>
  <si>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</si>
  <si>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</si>
  <si>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</si>
  <si>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</si>
  <si>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</si>
  <si>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</si>
  <si>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</si>
  <si>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</si>
  <si>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</si>
  <si>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</si>
  <si>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</si>
  <si>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</si>
  <si>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</si>
  <si>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</si>
  <si>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</si>
  <si>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</si>
  <si>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</si>
  <si>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</si>
  <si>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</si>
  <si>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</si>
  <si>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</si>
  <si>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</si>
  <si>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</si>
  <si>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</si>
  <si>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</si>
  <si>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</si>
  <si>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</si>
  <si>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</si>
  <si>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</si>
  <si>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</si>
  <si>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</si>
  <si>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</si>
  <si>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</si>
  <si>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</si>
  <si>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</si>
  <si>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</si>
  <si>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</si>
  <si>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</si>
  <si>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</si>
  <si>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</si>
  <si>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</si>
  <si>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</si>
  <si>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</si>
  <si>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</si>
  <si>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</si>
  <si>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</si>
  <si>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</si>
  <si>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</si>
  <si>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</si>
  <si>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</si>
  <si>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</si>
  <si>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</si>
  <si>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</si>
  <si>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</si>
  <si>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</si>
  <si>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</si>
  <si>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</si>
  <si>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</si>
  <si>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</si>
  <si>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</si>
  <si>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</si>
  <si>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</si>
  <si>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</si>
  <si>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</si>
  <si>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</si>
  <si>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</si>
  <si>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</si>
  <si>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</si>
  <si>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</si>
  <si>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</si>
  <si>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</si>
  <si>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</si>
  <si>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</si>
  <si>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</si>
  <si>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</si>
  <si>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</si>
  <si>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</si>
  <si>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</si>
  <si>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</si>
  <si>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</si>
  <si>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</si>
  <si>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</si>
  <si>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</si>
  <si>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</si>
  <si>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</si>
  <si>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</si>
  <si>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</si>
  <si>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</si>
  <si>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</si>
  <si>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</si>
  <si>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</si>
  <si>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</si>
  <si>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</si>
  <si>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</si>
  <si>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</si>
  <si>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</si>
  <si>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</si>
  <si>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</si>
  <si>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</si>
  <si>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</si>
  <si>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</si>
  <si>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</si>
  <si>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</si>
  <si>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</si>
  <si>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</si>
  <si>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</si>
  <si>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</si>
  <si>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</si>
  <si>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</si>
  <si>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</si>
  <si>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</si>
  <si>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</si>
  <si>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</si>
  <si>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</si>
  <si>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</si>
  <si>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</si>
  <si>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</si>
  <si>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</si>
  <si>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</si>
  <si>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</si>
  <si>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</si>
  <si>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</si>
  <si>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</si>
  <si>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</si>
  <si>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</si>
  <si>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</si>
  <si>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</si>
  <si>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</si>
  <si>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</si>
  <si>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</si>
  <si>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</si>
  <si>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</si>
  <si>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</si>
  <si>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</si>
  <si>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</si>
  <si>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</si>
  <si>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</si>
  <si>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</si>
  <si>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</si>
  <si>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</si>
  <si>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</si>
  <si>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</si>
  <si>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</si>
  <si>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</si>
  <si>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</si>
  <si>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</si>
  <si>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</si>
  <si>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</si>
  <si>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</si>
  <si>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</si>
  <si>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</si>
  <si>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</si>
  <si>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</si>
  <si>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</si>
  <si>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</si>
  <si>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</si>
  <si>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</si>
  <si>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</si>
  <si>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</si>
  <si>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</si>
  <si>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</si>
  <si>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</si>
  <si>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</si>
  <si>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</si>
  <si>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</si>
  <si>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</si>
  <si>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</si>
  <si>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</si>
  <si>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</si>
  <si>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</si>
  <si>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</si>
  <si>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</si>
  <si>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</si>
  <si>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</si>
  <si>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</si>
  <si>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</si>
  <si>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</si>
  <si>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</si>
  <si>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</si>
  <si>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</si>
  <si>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</si>
  <si>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</si>
  <si>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</si>
  <si>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</si>
  <si>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</si>
  <si>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</si>
  <si>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</si>
  <si>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</si>
  <si>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</si>
  <si>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</si>
  <si>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</si>
  <si>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</si>
  <si>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</si>
  <si>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</si>
  <si>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</si>
  <si>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</si>
  <si>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</si>
  <si>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</si>
  <si>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</si>
  <si>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</si>
  <si>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</si>
  <si>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</si>
  <si>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</si>
  <si>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</si>
  <si>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</si>
  <si>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</si>
  <si>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</si>
  <si>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</si>
  <si>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</si>
  <si>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</si>
  <si>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</si>
  <si>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</si>
  <si>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</si>
  <si>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</si>
  <si>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</si>
  <si>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</si>
  <si>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</si>
  <si>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</si>
  <si>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</si>
  <si>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</si>
  <si>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</si>
  <si>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</si>
  <si>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</si>
  <si>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</si>
  <si>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</si>
  <si>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</si>
  <si>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</si>
  <si>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</si>
  <si>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</si>
  <si>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</si>
  <si>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</si>
  <si>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</si>
  <si>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</si>
  <si>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</si>
  <si>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</si>
  <si>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</si>
  <si>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</si>
  <si>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</si>
  <si>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</si>
  <si>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</si>
  <si>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</si>
  <si>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</si>
  <si>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</si>
  <si>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</si>
  <si>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</si>
  <si>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</si>
  <si>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</si>
  <si>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</si>
  <si>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</si>
  <si>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</si>
  <si>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</si>
  <si>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</si>
  <si>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</si>
  <si>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</si>
  <si>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</si>
  <si>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</si>
  <si>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</si>
  <si>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</si>
  <si>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</si>
  <si>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</si>
  <si>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</si>
  <si>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</si>
  <si>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</si>
  <si>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</si>
  <si>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</si>
  <si>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</si>
  <si>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</si>
  <si>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</si>
  <si>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</si>
  <si>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</si>
  <si>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</si>
  <si>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</si>
  <si>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</si>
  <si>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</si>
  <si>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</si>
  <si>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</si>
  <si>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</si>
  <si>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</si>
  <si>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</si>
  <si>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</si>
  <si>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</si>
  <si>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</si>
  <si>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</si>
  <si>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</si>
  <si>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</si>
  <si>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</si>
  <si>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</si>
  <si>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</si>
  <si>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</si>
  <si>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</si>
  <si>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</si>
  <si>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</si>
  <si>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</si>
  <si>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</si>
  <si>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</si>
  <si>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</si>
  <si>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</si>
  <si>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</si>
  <si>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</si>
  <si>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</si>
  <si>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</si>
  <si>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</si>
  <si>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</si>
  <si>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</si>
  <si>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</si>
  <si>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</si>
  <si>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</si>
  <si>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</si>
  <si>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</si>
  <si>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</si>
  <si>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</si>
  <si>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</si>
  <si>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</si>
  <si>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</si>
  <si>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</si>
  <si>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</si>
  <si>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</si>
  <si>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</si>
  <si>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</si>
  <si>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</si>
  <si>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</si>
  <si>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</si>
  <si>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</si>
  <si>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</si>
  <si>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</si>
  <si>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</si>
  <si>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</si>
  <si>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</si>
  <si>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</si>
  <si>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</si>
  <si>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</si>
  <si>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</si>
  <si>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</si>
  <si>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</si>
  <si>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</si>
  <si>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</si>
  <si>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</si>
  <si>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</si>
  <si>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</si>
  <si>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</si>
  <si>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</si>
  <si>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</si>
  <si>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</si>
  <si>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</si>
  <si>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</si>
  <si>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</si>
  <si>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</si>
  <si>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</si>
  <si>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</si>
  <si>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</si>
  <si>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</si>
  <si>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</si>
  <si>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</si>
  <si>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</si>
  <si>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</si>
  <si>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</si>
  <si>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</si>
  <si>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</si>
  <si>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</si>
  <si>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</si>
  <si>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</si>
  <si>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</si>
  <si>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</si>
  <si>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</si>
  <si>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</si>
  <si>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</si>
  <si>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</si>
  <si>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</si>
  <si>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</si>
  <si>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</si>
  <si>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</si>
  <si>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</si>
  <si>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</si>
  <si>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</si>
  <si>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</si>
  <si>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</si>
  <si>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</si>
  <si>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</si>
  <si>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</si>
  <si>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</si>
  <si>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</si>
  <si>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</si>
  <si>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</si>
  <si>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</si>
  <si>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</si>
  <si>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</si>
  <si>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</si>
  <si>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</si>
  <si>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</si>
  <si>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</si>
  <si>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</si>
  <si>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</si>
  <si>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</si>
  <si>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</si>
  <si>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</si>
  <si>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</si>
  <si>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</si>
  <si>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</si>
  <si>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</si>
  <si>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</si>
  <si>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</si>
  <si>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</si>
  <si>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</si>
  <si>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</si>
  <si>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</si>
  <si>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</si>
  <si>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</si>
  <si>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</si>
  <si>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</si>
  <si>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</si>
  <si>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</si>
  <si>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</si>
  <si>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</si>
  <si>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</si>
  <si>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</si>
  <si>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</si>
  <si>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</si>
  <si>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</si>
  <si>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</si>
  <si>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</si>
  <si>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</si>
  <si>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</si>
  <si>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</si>
  <si>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</si>
  <si>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</si>
  <si>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</si>
  <si>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</si>
  <si>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</si>
  <si>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</si>
  <si>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</si>
  <si>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</si>
  <si>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</si>
  <si>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</si>
  <si>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</si>
  <si>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</si>
  <si>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</si>
  <si>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</si>
  <si>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</si>
  <si>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</si>
  <si>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</si>
  <si>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</si>
  <si>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</si>
  <si>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</si>
  <si>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</si>
  <si>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</si>
  <si>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</si>
  <si>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</si>
  <si>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</si>
  <si>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</si>
  <si>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</si>
  <si>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</si>
  <si>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</si>
  <si>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</si>
  <si>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</si>
  <si>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</si>
  <si>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</si>
  <si>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</si>
  <si>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</si>
  <si>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</si>
  <si>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</si>
  <si>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</si>
  <si>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</si>
  <si>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</si>
  <si>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</si>
  <si>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</si>
  <si>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</si>
  <si>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</si>
  <si>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</si>
  <si>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</si>
  <si>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</si>
  <si>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</si>
  <si>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</si>
  <si>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</si>
  <si>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</si>
  <si>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</si>
  <si>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</si>
  <si>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</si>
  <si>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</si>
  <si>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</si>
  <si>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</si>
  <si>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</si>
  <si>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</si>
  <si>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</si>
  <si>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</si>
  <si>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</si>
  <si>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</si>
  <si>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</si>
  <si>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</si>
  <si>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</si>
  <si>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</si>
  <si>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</si>
  <si>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</si>
  <si>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</si>
  <si>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</si>
  <si>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</si>
  <si>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</si>
  <si>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</si>
  <si>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</si>
  <si>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</si>
  <si>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</si>
  <si>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</si>
  <si>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</si>
  <si>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</si>
  <si>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</si>
  <si>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</si>
  <si>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</si>
  <si>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</si>
  <si>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</si>
  <si>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</si>
  <si>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</si>
  <si>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</si>
  <si>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</si>
  <si>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</si>
  <si>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</si>
  <si>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</si>
  <si>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</si>
  <si>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</si>
  <si>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</si>
  <si>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</si>
  <si>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</si>
  <si>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</si>
  <si>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</si>
  <si>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</si>
  <si>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</si>
  <si>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</si>
  <si>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</si>
  <si>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</si>
  <si>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</si>
  <si>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</si>
  <si>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</si>
  <si>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</si>
  <si>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</si>
  <si>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</si>
  <si>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</si>
  <si>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</si>
  <si>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</si>
  <si>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</si>
  <si>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</si>
  <si>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</si>
  <si>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</si>
  <si>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</si>
  <si>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</si>
  <si>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</si>
  <si>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</si>
  <si>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</si>
  <si>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</si>
  <si>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</si>
  <si>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</si>
  <si>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</si>
  <si>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</si>
  <si>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</si>
  <si>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</si>
  <si>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</si>
  <si>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</si>
  <si>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</si>
  <si>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</si>
  <si>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</si>
  <si>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</si>
  <si>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</si>
  <si>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</si>
  <si>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</si>
  <si>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</si>
  <si>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</si>
  <si>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</si>
  <si>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</si>
  <si>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</si>
  <si>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</si>
  <si>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</si>
  <si>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</si>
  <si>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</si>
  <si>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</si>
  <si>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</si>
  <si>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</si>
  <si>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</si>
  <si>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</si>
  <si>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</si>
  <si>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</si>
  <si>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</si>
  <si>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</si>
  <si>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</si>
  <si>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</si>
  <si>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</si>
  <si>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</si>
  <si>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</si>
  <si>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</si>
  <si>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</si>
  <si>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</si>
  <si>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</si>
  <si>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</si>
  <si>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</si>
  <si>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</si>
  <si>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</si>
  <si>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</si>
  <si>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</si>
  <si>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</si>
  <si>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</si>
  <si>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</si>
  <si>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</si>
  <si>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</si>
  <si>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</si>
  <si>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</si>
  <si>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</si>
  <si>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</si>
  <si>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</si>
  <si>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</si>
  <si>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</si>
  <si>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</si>
  <si>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</si>
  <si>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</si>
  <si>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</si>
  <si>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</si>
  <si>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</si>
  <si>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</si>
  <si>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</si>
  <si>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</si>
  <si>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</si>
  <si>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</si>
  <si>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</si>
  <si>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</si>
  <si>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</si>
  <si>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</si>
  <si>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</si>
  <si>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</si>
  <si>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</si>
  <si>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</si>
  <si>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</si>
  <si>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</si>
  <si>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</si>
  <si>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</si>
  <si>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</si>
  <si>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</si>
  <si>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</si>
  <si>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</si>
  <si>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</si>
  <si>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</si>
  <si>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</si>
  <si>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</si>
  <si>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</si>
  <si>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</si>
  <si>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</si>
  <si>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</si>
  <si>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</si>
  <si>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</si>
  <si>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</si>
  <si>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</si>
  <si>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</si>
  <si>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</si>
  <si>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</si>
  <si>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</si>
  <si>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</si>
  <si>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</si>
  <si>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</si>
  <si>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</si>
  <si>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</si>
  <si>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</si>
  <si>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</si>
  <si>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</si>
  <si>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</si>
  <si>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</si>
  <si>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</si>
  <si>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</si>
  <si>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</si>
  <si>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</si>
  <si>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</si>
  <si>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</si>
  <si>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</si>
  <si>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</si>
  <si>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</si>
  <si>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</si>
  <si>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</si>
  <si>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</si>
  <si>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</si>
  <si>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</si>
  <si>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</si>
  <si>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</si>
  <si>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</si>
  <si>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</si>
  <si>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</si>
  <si>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</si>
  <si>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</si>
  <si>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</si>
  <si>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</si>
  <si>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</si>
  <si>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</si>
  <si>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</si>
  <si>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</si>
  <si>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</si>
  <si>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</si>
  <si>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</si>
  <si>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</si>
  <si>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</si>
  <si>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</si>
  <si>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</si>
  <si>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</si>
  <si>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</si>
  <si>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</si>
  <si>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</si>
  <si>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</si>
  <si>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</si>
  <si>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</si>
  <si>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</si>
  <si>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</si>
  <si>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</si>
  <si>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</si>
  <si>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</si>
  <si>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</si>
  <si>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</si>
  <si>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</si>
  <si>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</si>
  <si>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</si>
  <si>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</si>
  <si>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</si>
  <si>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</si>
  <si>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</si>
  <si>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</si>
  <si>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</si>
  <si>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</si>
  <si>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</si>
  <si>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</si>
  <si>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</si>
  <si>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</si>
  <si>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</si>
  <si>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</si>
  <si>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</si>
  <si>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</si>
  <si>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</si>
  <si>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</si>
  <si>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</si>
  <si>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</si>
  <si>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</si>
  <si>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</si>
  <si>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</si>
  <si>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</si>
  <si>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</si>
  <si>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</si>
  <si>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</si>
  <si>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</si>
  <si>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</si>
  <si>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</si>
  <si>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</si>
  <si>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</si>
  <si>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</si>
  <si>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</si>
  <si>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</si>
  <si>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</si>
  <si>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</si>
  <si>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</si>
  <si>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</si>
  <si>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</si>
  <si>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</si>
  <si>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</si>
  <si>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</si>
  <si>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</si>
  <si>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</si>
  <si>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</si>
  <si>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</si>
  <si>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</si>
  <si>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</si>
  <si>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</si>
  <si>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</si>
  <si>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</si>
  <si>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</si>
  <si>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</si>
  <si>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</si>
  <si>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</si>
  <si>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</si>
  <si>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</si>
  <si>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</si>
  <si>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</si>
  <si>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</si>
  <si>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</si>
  <si>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</si>
  <si>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</si>
  <si>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</si>
  <si>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</si>
  <si>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</si>
  <si>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</si>
  <si>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</si>
  <si>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</si>
  <si>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</si>
  <si>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</si>
  <si>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</si>
  <si>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</si>
  <si>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</si>
  <si>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</si>
  <si>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</si>
  <si>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</si>
  <si>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</si>
  <si>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</si>
  <si>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</si>
  <si>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</si>
  <si>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</si>
  <si>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</si>
  <si>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</si>
  <si>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</si>
  <si>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</si>
  <si>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</si>
  <si>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</si>
  <si>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</si>
  <si>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</si>
  <si>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</si>
  <si>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</si>
  <si>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</si>
  <si>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</si>
  <si>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</si>
  <si>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</si>
  <si>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</si>
  <si>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</si>
  <si>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</si>
  <si>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</si>
  <si>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</si>
  <si>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</si>
  <si>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</si>
  <si>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</si>
  <si>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</si>
  <si>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</si>
  <si>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</si>
  <si>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</si>
  <si>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</si>
  <si>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</si>
  <si>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</si>
  <si>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</si>
  <si>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</si>
  <si>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</si>
  <si>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</si>
  <si>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</si>
  <si>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</si>
  <si>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</si>
  <si>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</si>
  <si>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</si>
  <si>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</si>
  <si>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</si>
  <si>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</si>
  <si>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</si>
  <si>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</si>
  <si>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</si>
  <si>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</si>
  <si>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</si>
  <si>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</si>
  <si>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</si>
  <si>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</si>
  <si>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</si>
  <si>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</si>
  <si>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</si>
  <si>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</si>
  <si>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</si>
  <si>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</si>
  <si>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</si>
  <si>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</si>
  <si>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</si>
  <si>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</si>
  <si>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</si>
  <si>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</si>
  <si>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</si>
  <si>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</si>
  <si>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</si>
  <si>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</si>
  <si>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</si>
  <si>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</si>
  <si>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</si>
  <si>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</si>
  <si>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</si>
  <si>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</si>
  <si>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</si>
  <si>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</si>
  <si>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</si>
  <si>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</si>
  <si>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</si>
  <si>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</si>
  <si>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</si>
  <si>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</si>
  <si>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</si>
  <si>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</si>
  <si>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</si>
  <si>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</si>
  <si>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</si>
  <si>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</si>
  <si>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</si>
  <si>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</si>
  <si>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</si>
  <si>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</si>
  <si>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</si>
  <si>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</si>
  <si>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</si>
  <si>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</si>
  <si>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</si>
  <si>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</si>
  <si>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</si>
  <si>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</si>
  <si>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</si>
  <si>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</si>
  <si>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</si>
  <si>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</si>
  <si>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</si>
  <si>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</si>
  <si>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</si>
  <si>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</si>
  <si>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</si>
  <si>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</si>
  <si>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</si>
  <si>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</si>
  <si>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</si>
  <si>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</si>
  <si>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</si>
  <si>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</si>
  <si>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</si>
  <si>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</si>
  <si>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</si>
  <si>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</si>
  <si>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</si>
  <si>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</si>
  <si>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</si>
  <si>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</si>
  <si>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</si>
  <si>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</si>
  <si>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</si>
  <si>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</si>
  <si>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</si>
  <si>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</si>
  <si>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</si>
  <si>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</si>
  <si>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</si>
  <si>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</si>
  <si>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</si>
  <si>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</si>
  <si>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</si>
  <si>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</si>
  <si>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</si>
  <si>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</si>
  <si>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</si>
  <si>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</si>
  <si>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</si>
  <si>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</si>
  <si>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</si>
  <si>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</si>
  <si>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</si>
  <si>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</si>
  <si>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</si>
  <si>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</si>
  <si>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</si>
  <si>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</si>
  <si>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</si>
  <si>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</si>
  <si>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</si>
  <si>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</si>
  <si>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</si>
  <si>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</si>
  <si>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</si>
  <si>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</si>
  <si>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</si>
  <si>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</si>
  <si>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</si>
  <si>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</si>
  <si>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</si>
  <si>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</si>
  <si>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</si>
  <si>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</si>
  <si>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</si>
  <si>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</si>
  <si>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</si>
  <si>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</si>
  <si>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</si>
  <si>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</si>
  <si>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</si>
  <si>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</si>
  <si>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</si>
  <si>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</si>
  <si>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</si>
  <si>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</si>
  <si>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</si>
  <si>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</si>
  <si>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</si>
  <si>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</si>
  <si>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</si>
  <si>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</si>
  <si>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</si>
  <si>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</si>
  <si>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</si>
  <si>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</si>
  <si>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</si>
  <si>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</si>
  <si>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</si>
  <si>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</si>
  <si>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</si>
  <si>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</si>
  <si>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</si>
  <si>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</si>
  <si>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</si>
  <si>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</si>
  <si>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</si>
  <si>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</si>
  <si>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</si>
  <si>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</si>
  <si>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</si>
  <si>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</si>
  <si>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</si>
  <si>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</si>
  <si>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</si>
  <si>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</si>
  <si>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</si>
  <si>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</si>
  <si>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</si>
  <si>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</si>
  <si>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</si>
  <si>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</si>
  <si>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</si>
  <si>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</si>
  <si>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</si>
  <si>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</si>
  <si>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</si>
  <si>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</si>
  <si>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</si>
  <si>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</si>
  <si>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</si>
  <si>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</si>
  <si>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</si>
  <si>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</si>
  <si>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</si>
  <si>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</si>
  <si>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</si>
  <si>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</si>
  <si>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</si>
  <si>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</si>
  <si>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</si>
  <si>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</si>
  <si>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</si>
  <si>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</si>
  <si>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</si>
  <si>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</si>
  <si>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</si>
  <si>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</si>
  <si>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</si>
  <si>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</si>
  <si>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</si>
  <si>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</si>
  <si>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</si>
  <si>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</si>
  <si>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</si>
  <si>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</si>
  <si>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</si>
  <si>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</si>
  <si>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</si>
  <si>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</si>
  <si>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</si>
  <si>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</si>
  <si>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</si>
  <si>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</si>
  <si>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</si>
  <si>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</si>
  <si>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</si>
  <si>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</si>
  <si>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</si>
  <si>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</si>
  <si>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</si>
  <si>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</si>
  <si>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</si>
  <si>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</si>
  <si>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</si>
  <si>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</si>
  <si>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</si>
  <si>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</si>
  <si>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</si>
  <si>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</si>
  <si>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</si>
  <si>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</si>
  <si>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</si>
  <si>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</si>
  <si>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</si>
  <si>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</si>
  <si>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</si>
  <si>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</si>
  <si>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</si>
  <si>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</si>
  <si>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</si>
  <si>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</si>
  <si>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</si>
  <si>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</si>
  <si>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</si>
  <si>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</si>
  <si>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</si>
  <si>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</si>
  <si>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</si>
  <si>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</si>
  <si>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</si>
  <si>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</si>
  <si>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</si>
  <si>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</si>
  <si>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</si>
  <si>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</si>
  <si>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</si>
  <si>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</si>
  <si>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</si>
  <si>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</si>
  <si>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</si>
  <si>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</si>
  <si>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</si>
  <si>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</si>
  <si>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</si>
  <si>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</si>
  <si>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</si>
  <si>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</si>
  <si>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</si>
  <si>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</si>
  <si>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</si>
  <si>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</si>
  <si>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</si>
  <si>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</si>
  <si>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</si>
  <si>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</si>
  <si>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</si>
  <si>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</si>
  <si>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</si>
  <si>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</si>
  <si>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</si>
  <si>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</si>
  <si>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</si>
  <si>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</si>
  <si>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</si>
  <si>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</si>
  <si>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</si>
  <si>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</si>
  <si>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</si>
  <si>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</si>
  <si>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</si>
  <si>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</si>
  <si>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</si>
  <si>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</si>
  <si>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</si>
  <si>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</si>
  <si>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</si>
  <si>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</si>
  <si>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</si>
  <si>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</si>
  <si>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</si>
  <si>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</si>
  <si>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</si>
  <si>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</si>
  <si>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</si>
  <si>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</si>
  <si>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</si>
  <si>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</si>
  <si>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</si>
  <si>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</si>
  <si>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</si>
  <si>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</si>
  <si>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</si>
  <si>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</si>
  <si>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</si>
  <si>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</si>
  <si>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</si>
  <si>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</si>
  <si>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</si>
  <si>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</si>
  <si>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</si>
  <si>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</si>
  <si>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</si>
  <si>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</si>
  <si>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</si>
  <si>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</si>
  <si>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</si>
  <si>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</si>
  <si>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</si>
  <si>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</si>
  <si>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</si>
  <si>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</si>
  <si>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</si>
  <si>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</si>
  <si>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</si>
  <si>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</si>
  <si>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</si>
  <si>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</si>
  <si>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</si>
  <si>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</si>
  <si>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</si>
  <si>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</si>
  <si>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</si>
  <si>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</si>
  <si>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</si>
  <si>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</si>
  <si>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</si>
  <si>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</si>
  <si>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</si>
  <si>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</si>
  <si>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</si>
  <si>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</si>
  <si>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</si>
  <si>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</si>
  <si>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</si>
  <si>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</si>
  <si>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</si>
  <si>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</si>
  <si>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</si>
  <si>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</si>
  <si>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</si>
  <si>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</si>
  <si>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</si>
  <si>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</si>
  <si>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</si>
  <si>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</si>
  <si>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</si>
  <si>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</si>
  <si>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</si>
  <si>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</si>
  <si>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</si>
  <si>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</si>
  <si>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</si>
  <si>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</si>
  <si>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</si>
  <si>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</si>
  <si>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</si>
  <si>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</si>
  <si>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</si>
  <si>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</si>
  <si>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</si>
  <si>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</si>
  <si>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</si>
  <si>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</si>
  <si>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</si>
  <si>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</si>
  <si>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</si>
  <si>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</si>
  <si>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</si>
  <si>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</si>
  <si>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</si>
  <si>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</si>
  <si>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</si>
  <si>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</si>
  <si>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</si>
  <si>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</si>
  <si>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</si>
  <si>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</si>
  <si>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</si>
  <si>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</si>
  <si>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</si>
  <si>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</si>
  <si>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</si>
  <si>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</si>
  <si>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</si>
  <si>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</si>
  <si>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</si>
  <si>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</si>
  <si>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</si>
  <si>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</si>
  <si>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</si>
  <si>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</si>
  <si>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</si>
  <si>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</si>
  <si>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</si>
  <si>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</si>
  <si>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</si>
  <si>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</si>
  <si>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</si>
  <si>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</si>
  <si>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</si>
  <si>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</si>
  <si>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</si>
  <si>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</si>
  <si>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</si>
  <si>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</si>
  <si>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</si>
  <si>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</si>
  <si>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</si>
  <si>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</si>
  <si>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</si>
  <si>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</si>
  <si>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</si>
  <si>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</si>
  <si>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</si>
  <si>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</si>
  <si>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</si>
  <si>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</si>
  <si>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</si>
  <si>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</si>
  <si>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</si>
  <si>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</si>
  <si>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</si>
  <si>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</si>
  <si>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</si>
  <si>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</si>
  <si>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</si>
  <si>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</si>
  <si>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</si>
  <si>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</si>
  <si>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</si>
  <si>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</si>
  <si>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</si>
  <si>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</si>
  <si>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</si>
  <si>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</si>
  <si>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</si>
  <si>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</si>
  <si>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</si>
  <si>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</si>
  <si>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</si>
  <si>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</si>
  <si>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</si>
  <si>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</si>
  <si>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</si>
  <si>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</si>
  <si>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</si>
  <si>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</si>
  <si>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</si>
  <si>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</si>
  <si>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</si>
  <si>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</si>
  <si>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</si>
  <si>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</si>
  <si>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</si>
  <si>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</si>
  <si>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</si>
  <si>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</si>
  <si>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</si>
  <si>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</si>
  <si>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</si>
  <si>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</si>
  <si>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</si>
  <si>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</si>
  <si>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</si>
  <si>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</si>
  <si>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</si>
  <si>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</si>
  <si>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</si>
  <si>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</si>
  <si>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</si>
  <si>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</si>
  <si>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</si>
  <si>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</si>
  <si>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</si>
  <si>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</si>
  <si>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</si>
  <si>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</si>
  <si>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</si>
  <si>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</si>
  <si>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</si>
  <si>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</si>
  <si>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</si>
  <si>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</si>
  <si>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</si>
  <si>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</si>
  <si>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</si>
  <si>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</si>
  <si>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</si>
  <si>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</si>
  <si>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</si>
  <si>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</si>
  <si>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</si>
  <si>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</si>
  <si>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</si>
  <si>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</si>
  <si>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</si>
  <si>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</si>
  <si>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</si>
  <si>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</si>
  <si>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</si>
  <si>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</si>
  <si>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</si>
  <si>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</si>
  <si>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</si>
  <si>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</si>
  <si>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</si>
  <si>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</si>
  <si>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</si>
  <si>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</si>
  <si>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</si>
  <si>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</si>
  <si>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</si>
  <si>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</si>
  <si>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</si>
  <si>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</si>
  <si>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</si>
  <si>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</si>
  <si>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</si>
  <si>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</si>
  <si>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</si>
  <si>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</si>
  <si>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</si>
  <si>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</si>
  <si>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</si>
  <si>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</si>
  <si>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</si>
  <si>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</si>
  <si>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</si>
  <si>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</si>
  <si>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</si>
  <si>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</si>
  <si>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</si>
  <si>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</si>
  <si>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</si>
  <si>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</si>
  <si>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</si>
  <si>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</si>
  <si>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</si>
  <si>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</si>
  <si>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</si>
  <si>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</si>
  <si>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</si>
  <si>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</si>
  <si>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</si>
  <si>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</si>
  <si>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</si>
  <si>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</si>
  <si>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</si>
  <si>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</si>
  <si>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</si>
  <si>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</si>
  <si>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</si>
  <si>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</si>
  <si>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</si>
  <si>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</si>
  <si>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</si>
  <si>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</si>
  <si>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</si>
  <si>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</si>
  <si>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</si>
  <si>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</si>
  <si>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</si>
  <si>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</si>
  <si>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</si>
  <si>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</si>
  <si>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</si>
  <si>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</si>
  <si>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</si>
  <si>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</si>
  <si>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</si>
  <si>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</si>
  <si>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</si>
  <si>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</si>
  <si>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</si>
  <si>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</si>
  <si>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</si>
  <si>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</si>
  <si>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</si>
  <si>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</si>
  <si>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</si>
  <si>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</si>
  <si>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</si>
  <si>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</si>
  <si>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</si>
  <si>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</si>
  <si>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</si>
  <si>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</si>
  <si>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</si>
  <si>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</si>
  <si>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</si>
  <si>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</si>
  <si>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</si>
  <si>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</si>
  <si>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</si>
  <si>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</si>
  <si>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</si>
  <si>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</si>
  <si>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</si>
  <si>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</si>
  <si>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</si>
  <si>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</si>
  <si>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</si>
  <si>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</si>
  <si>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</si>
  <si>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</si>
  <si>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</si>
  <si>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</si>
  <si>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</si>
  <si>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</si>
  <si>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</si>
  <si>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</si>
  <si>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</si>
  <si>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</si>
  <si>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</si>
  <si>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</si>
  <si>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</si>
  <si>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</si>
  <si>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</si>
  <si>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</si>
  <si>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</si>
  <si>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</si>
  <si>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</si>
  <si>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</si>
  <si>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</si>
  <si>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</si>
  <si>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</si>
  <si>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</si>
  <si>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</si>
  <si>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</si>
  <si>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</si>
  <si>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</si>
  <si>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</si>
  <si>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</si>
  <si>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</si>
  <si>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</si>
  <si>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</si>
  <si>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</si>
  <si>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</si>
  <si>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</si>
  <si>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</si>
  <si>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</si>
  <si>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</si>
  <si>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</si>
  <si>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</si>
  <si>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</si>
  <si>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</si>
  <si>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</si>
  <si>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</si>
  <si>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</si>
  <si>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</si>
  <si>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</si>
  <si>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</si>
  <si>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</si>
  <si>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</si>
  <si>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</si>
  <si>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</si>
  <si>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</si>
  <si>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</si>
  <si>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</si>
  <si>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</si>
  <si>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</si>
  <si>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</si>
  <si>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</si>
  <si>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</si>
  <si>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</si>
  <si>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</si>
  <si>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</si>
  <si>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</si>
  <si>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</si>
  <si>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</si>
  <si>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</si>
  <si>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</si>
  <si>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</si>
  <si>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</si>
  <si>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</si>
  <si>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</si>
  <si>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</si>
  <si>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</si>
  <si>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</si>
  <si>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</si>
  <si>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</si>
  <si>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</si>
  <si>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</si>
  <si>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</si>
  <si>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</si>
  <si>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</si>
  <si>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</si>
  <si>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</si>
  <si>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</si>
  <si>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</si>
  <si>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</si>
  <si>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</si>
  <si>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</si>
  <si>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</si>
  <si>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</si>
  <si>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</si>
  <si>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</si>
  <si>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</si>
  <si>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</si>
  <si>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</si>
  <si>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</si>
  <si>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</si>
  <si>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</si>
  <si>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</si>
  <si>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</si>
  <si>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</si>
  <si>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</si>
  <si>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</si>
  <si>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</si>
  <si>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</si>
  <si>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</si>
  <si>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</si>
  <si>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</si>
  <si>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</si>
  <si>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</si>
  <si>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</si>
  <si>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</si>
  <si>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</si>
  <si>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</si>
  <si>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</si>
  <si>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</si>
  <si>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</si>
  <si>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</si>
  <si>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</si>
  <si>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</si>
  <si>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</si>
  <si>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</si>
  <si>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</si>
  <si>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</si>
  <si>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</si>
  <si>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</si>
  <si>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</si>
  <si>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</si>
  <si>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</si>
  <si>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</si>
  <si>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</si>
  <si>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</si>
  <si>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</si>
  <si>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</si>
  <si>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</si>
  <si>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</si>
  <si>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</si>
  <si>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</si>
  <si>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</si>
  <si>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</si>
  <si>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</si>
  <si>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</si>
  <si>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</si>
  <si>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</si>
  <si>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</si>
  <si>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</si>
  <si>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</si>
  <si>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</si>
  <si>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</si>
  <si>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</si>
  <si>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</si>
  <si>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</si>
  <si>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</si>
  <si>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</si>
  <si>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</si>
  <si>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</si>
  <si>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</si>
  <si>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</si>
  <si>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</si>
  <si>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</si>
  <si>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</si>
  <si>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</si>
  <si>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</si>
  <si>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</si>
  <si>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</si>
  <si>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</si>
  <si>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</si>
  <si>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</si>
  <si>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</si>
  <si>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</si>
  <si>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</si>
  <si>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</si>
  <si>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</si>
  <si>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</si>
  <si>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</si>
  <si>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</si>
  <si>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</si>
  <si>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</si>
  <si>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</si>
  <si>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</si>
  <si>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</si>
  <si>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</si>
  <si>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</si>
  <si>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</si>
  <si>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</si>
  <si>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</si>
  <si>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</si>
  <si>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</si>
  <si>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</si>
  <si>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</si>
  <si>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</si>
  <si>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</si>
  <si>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</si>
  <si>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</si>
  <si>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</si>
  <si>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</si>
  <si>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</si>
  <si>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</si>
  <si>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</si>
  <si>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</si>
  <si>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</si>
  <si>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</si>
  <si>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</si>
  <si>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</si>
  <si>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</si>
  <si>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</si>
  <si>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</si>
  <si>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</si>
  <si>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</si>
  <si>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</si>
  <si>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</si>
  <si>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</si>
  <si>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</si>
  <si>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</si>
  <si>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</si>
  <si>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</si>
  <si>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</si>
  <si>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</si>
  <si>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</si>
  <si>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</si>
  <si>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</si>
  <si>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</si>
  <si>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</si>
  <si>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</si>
  <si>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</si>
  <si>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</si>
  <si>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</si>
  <si>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</si>
  <si>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</si>
  <si>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</si>
  <si>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</si>
  <si>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</si>
  <si>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</si>
  <si>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</si>
  <si>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</si>
  <si>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</si>
  <si>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</si>
  <si>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</si>
  <si>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</si>
  <si>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</si>
  <si>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</si>
  <si>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</si>
  <si>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</si>
  <si>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</si>
  <si>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</si>
  <si>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</si>
  <si>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</si>
  <si>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</si>
  <si>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</si>
  <si>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</si>
  <si>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</si>
  <si>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</si>
  <si>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</si>
  <si>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</si>
  <si>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</si>
  <si>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</si>
  <si>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</si>
  <si>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</si>
  <si>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</si>
  <si>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</si>
  <si>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</si>
  <si>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</si>
  <si>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</si>
  <si>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</si>
  <si>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</si>
  <si>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</si>
  <si>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</si>
  <si>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</si>
  <si>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</si>
  <si>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</si>
  <si>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</si>
  <si>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</si>
  <si>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</si>
  <si>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</si>
  <si>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</si>
  <si>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</si>
  <si>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</si>
  <si>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</si>
  <si>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</si>
  <si>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</si>
  <si>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</si>
  <si>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</si>
  <si>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</si>
  <si>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</si>
  <si>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</si>
  <si>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</si>
  <si>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</si>
  <si>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</si>
  <si>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</si>
  <si>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</si>
  <si>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</si>
  <si>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</si>
  <si>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</si>
  <si>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</si>
  <si>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</si>
  <si>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</si>
  <si>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</si>
  <si>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</si>
  <si>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</si>
  <si>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</si>
  <si>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</si>
  <si>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</si>
  <si>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</si>
  <si>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</si>
  <si>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</si>
  <si>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</si>
  <si>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</si>
  <si>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</si>
  <si>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</si>
  <si>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</si>
  <si>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</si>
  <si>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</si>
  <si>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</si>
  <si>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</si>
  <si>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</si>
  <si>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</si>
  <si>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</si>
  <si>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</si>
  <si>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</si>
  <si>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</si>
  <si>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</si>
  <si>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</si>
  <si>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</si>
  <si>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</si>
  <si>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</si>
  <si>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</si>
  <si>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</si>
  <si>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</si>
  <si>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</si>
  <si>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</si>
  <si>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</si>
  <si>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</si>
  <si>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</si>
  <si>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</si>
  <si>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</si>
  <si>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</si>
  <si>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</si>
  <si>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</si>
  <si>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</si>
  <si>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</si>
  <si>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</si>
  <si>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</si>
  <si>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</si>
  <si>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</si>
  <si>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</si>
  <si>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</si>
  <si>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</si>
  <si>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</si>
  <si>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</si>
  <si>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</si>
  <si>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</si>
  <si>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</si>
  <si>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</si>
  <si>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</si>
  <si>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</si>
  <si>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</si>
  <si>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</si>
  <si>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</si>
  <si>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</si>
  <si>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</si>
  <si>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</si>
  <si>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</si>
  <si>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</si>
  <si>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</si>
  <si>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</si>
  <si>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</si>
  <si>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</si>
  <si>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</si>
  <si>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</si>
  <si>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</si>
  <si>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</si>
  <si>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</si>
  <si>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</si>
  <si>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</si>
  <si>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</si>
  <si>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</si>
  <si>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</si>
  <si>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</si>
  <si>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</si>
  <si>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</si>
  <si>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</si>
  <si>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</si>
  <si>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</si>
  <si>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</si>
  <si>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</si>
  <si>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</si>
  <si>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</si>
  <si>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</si>
  <si>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</si>
  <si>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</si>
  <si>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</si>
  <si>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</si>
  <si>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</si>
  <si>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</si>
  <si>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</si>
  <si>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</si>
  <si>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</si>
  <si>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</si>
  <si>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</si>
  <si>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</si>
  <si>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</si>
  <si>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</si>
  <si>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</si>
  <si>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</si>
  <si>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</si>
  <si>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</si>
  <si>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</si>
  <si>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</si>
  <si>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</si>
  <si>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</si>
  <si>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</si>
  <si>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</si>
  <si>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</si>
  <si>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</si>
  <si>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</si>
  <si>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</si>
  <si>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</si>
  <si>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</si>
  <si>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</si>
  <si>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</si>
  <si>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</si>
  <si>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</si>
  <si>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</si>
  <si>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</si>
  <si>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</si>
  <si>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</si>
  <si>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</si>
  <si>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</si>
  <si>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</si>
  <si>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</si>
  <si>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</si>
  <si>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</si>
  <si>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</si>
  <si>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</si>
  <si>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</si>
  <si>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</si>
  <si>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</si>
  <si>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</si>
  <si>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</si>
  <si>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</si>
  <si>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</si>
  <si>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</si>
  <si>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</si>
  <si>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</si>
  <si>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</si>
  <si>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</si>
  <si>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</si>
  <si>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</si>
  <si>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</si>
  <si>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</si>
  <si>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</si>
  <si>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</si>
  <si>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</si>
  <si>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</si>
  <si>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</si>
  <si>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</si>
  <si>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</si>
  <si>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</si>
  <si>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</si>
  <si>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</si>
  <si>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</si>
  <si>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</si>
  <si>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</si>
  <si>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</si>
  <si>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</si>
  <si>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</si>
  <si>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</si>
  <si>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</si>
  <si>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</si>
  <si>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</si>
  <si>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</si>
  <si>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</si>
  <si>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</si>
  <si>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</si>
  <si>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</si>
  <si>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</si>
  <si>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</si>
  <si>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</si>
  <si>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</si>
  <si>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</si>
  <si>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</si>
  <si>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</si>
  <si>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</si>
  <si>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</si>
  <si>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</si>
  <si>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</si>
  <si>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</si>
  <si>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</si>
  <si>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</si>
  <si>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</si>
  <si>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</si>
  <si>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</si>
  <si>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</si>
  <si>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</si>
  <si>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</si>
  <si>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</si>
  <si>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</si>
  <si>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</si>
  <si>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</si>
  <si>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</si>
  <si>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</si>
  <si>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</si>
  <si>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</si>
  <si>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</si>
  <si>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</si>
  <si>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</si>
  <si>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</si>
  <si>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</si>
  <si>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</si>
  <si>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</si>
  <si>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</si>
  <si>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</si>
  <si>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</si>
  <si>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</si>
  <si>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</si>
  <si>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</si>
  <si>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</si>
  <si>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</si>
  <si>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</si>
  <si>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</si>
  <si>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</si>
  <si>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</si>
  <si>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</si>
  <si>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</si>
  <si>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</si>
  <si>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</si>
  <si>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</si>
  <si>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</si>
  <si>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</si>
  <si>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</si>
  <si>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</si>
  <si>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</si>
  <si>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</si>
  <si>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</si>
  <si>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</si>
  <si>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</si>
  <si>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</si>
  <si>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</si>
  <si>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</si>
  <si>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</si>
  <si>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</si>
  <si>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</si>
  <si>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</si>
  <si>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</si>
  <si>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</si>
  <si>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</si>
  <si>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</si>
  <si>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</si>
  <si>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</si>
  <si>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</si>
  <si>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</si>
  <si>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</si>
  <si>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</si>
  <si>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</si>
  <si>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</si>
  <si>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</si>
  <si>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</si>
  <si>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</si>
  <si>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</si>
  <si>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</si>
  <si>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</si>
  <si>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</si>
  <si>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</si>
  <si>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</si>
  <si>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</si>
  <si>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</si>
  <si>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</si>
  <si>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</si>
  <si>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</si>
  <si>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</si>
  <si>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</si>
  <si>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</si>
  <si>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</si>
  <si>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</si>
  <si>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</si>
  <si>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</si>
  <si>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</si>
  <si>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</si>
  <si>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</si>
  <si>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</si>
  <si>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</si>
  <si>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</si>
  <si>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</si>
  <si>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</si>
  <si>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</si>
  <si>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</si>
  <si>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</si>
  <si>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</si>
  <si>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</si>
  <si>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</si>
  <si>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</si>
  <si>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</si>
  <si>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</si>
  <si>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</si>
  <si>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</si>
  <si>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</si>
  <si>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</si>
  <si>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</si>
  <si>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</si>
  <si>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</si>
  <si>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</si>
  <si>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</si>
  <si>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</si>
  <si>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</si>
  <si>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</si>
  <si>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</si>
  <si>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</si>
  <si>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</si>
  <si>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</si>
  <si>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</si>
  <si>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</si>
  <si>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</si>
  <si>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</si>
  <si>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</si>
  <si>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</si>
  <si>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</si>
  <si>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</si>
  <si>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</si>
  <si>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</si>
  <si>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</si>
  <si>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</si>
  <si>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</si>
  <si>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</si>
  <si>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</si>
  <si>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</si>
  <si>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</si>
  <si>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</si>
  <si>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</si>
  <si>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</si>
  <si>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</si>
  <si>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</si>
  <si>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</si>
  <si>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</si>
  <si>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</si>
  <si>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</si>
  <si>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</si>
  <si>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</si>
  <si>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</si>
  <si>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</si>
  <si>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</si>
  <si>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</si>
  <si>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</si>
  <si>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</si>
  <si>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</si>
  <si>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</si>
  <si>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</si>
  <si>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</si>
  <si>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</si>
  <si>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</si>
  <si>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</si>
  <si>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</si>
  <si>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</si>
  <si>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</si>
  <si>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</si>
  <si>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</si>
  <si>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</si>
  <si>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</si>
  <si>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</si>
  <si>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</si>
  <si>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</si>
  <si>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</si>
  <si>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</si>
  <si>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</si>
  <si>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</si>
  <si>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</si>
  <si>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</si>
  <si>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</si>
  <si>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</si>
  <si>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</si>
  <si>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</si>
  <si>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</si>
  <si>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</si>
  <si>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</si>
  <si>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</si>
  <si>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</si>
  <si>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</si>
  <si>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</si>
  <si>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</si>
  <si>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</si>
  <si>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</si>
  <si>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</si>
  <si>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</si>
  <si>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</si>
  <si>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</si>
  <si>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</si>
  <si>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</si>
  <si>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</si>
  <si>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</si>
  <si>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</si>
  <si>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</si>
  <si>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</si>
  <si>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</si>
  <si>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</si>
  <si>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</si>
  <si>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</si>
  <si>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</si>
  <si>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</si>
  <si>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</si>
  <si>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</si>
  <si>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</si>
  <si>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</si>
  <si>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</si>
  <si>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</si>
  <si>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</si>
  <si>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</si>
  <si>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</si>
  <si>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</si>
  <si>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</si>
  <si>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</si>
  <si>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</si>
  <si>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</si>
  <si>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</si>
  <si>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</si>
  <si>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</si>
  <si>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</si>
  <si>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</si>
  <si>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</si>
  <si>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</si>
  <si>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</si>
  <si>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</si>
  <si>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</si>
  <si>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</si>
  <si>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</si>
  <si>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</si>
  <si>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</si>
  <si>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</si>
  <si>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</si>
  <si>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</si>
  <si>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</si>
  <si>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</si>
  <si>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</si>
  <si>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</si>
  <si>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</si>
  <si>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</si>
  <si>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</si>
  <si>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</si>
  <si>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</si>
  <si>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</si>
  <si>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</si>
  <si>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</si>
  <si>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</si>
  <si>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</si>
  <si>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</si>
  <si>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</si>
  <si>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</si>
  <si>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</si>
  <si>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</si>
  <si>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</si>
  <si>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</si>
  <si>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</si>
  <si>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</si>
  <si>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</si>
  <si>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</si>
  <si>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</si>
  <si>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</si>
  <si>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</si>
  <si>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</si>
  <si>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</si>
  <si>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</si>
  <si>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</si>
  <si>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</si>
  <si>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</si>
  <si>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</si>
  <si>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</si>
  <si>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</si>
  <si>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</si>
  <si>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</si>
  <si>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</si>
  <si>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</si>
  <si>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</si>
  <si>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</si>
  <si>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</si>
  <si>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</si>
  <si>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</si>
  <si>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</si>
  <si>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</si>
  <si>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</si>
  <si>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</si>
  <si>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</si>
  <si>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</si>
  <si>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</si>
  <si>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</si>
  <si>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</si>
  <si>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</si>
  <si>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</si>
  <si>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</si>
  <si>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</si>
  <si>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</si>
  <si>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</si>
  <si>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</si>
  <si>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</si>
  <si>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</si>
  <si>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</si>
  <si>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</si>
  <si>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</si>
  <si>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</si>
  <si>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</si>
  <si>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</si>
  <si>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</si>
  <si>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</si>
  <si>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</si>
  <si>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</si>
  <si>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</si>
  <si>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</si>
  <si>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</si>
  <si>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</si>
  <si>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</si>
  <si>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</si>
  <si>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</si>
  <si>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</si>
  <si>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</si>
  <si>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</si>
  <si>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</si>
  <si>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</si>
  <si>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</si>
  <si>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</si>
  <si>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</si>
  <si>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</si>
  <si>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</si>
  <si>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</si>
  <si>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</si>
  <si>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</si>
  <si>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</si>
  <si>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</si>
  <si>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</si>
  <si>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</si>
  <si>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</si>
  <si>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</si>
  <si>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</si>
  <si>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</si>
  <si>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</si>
  <si>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</si>
  <si>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</si>
  <si>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</si>
  <si>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</si>
  <si>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</si>
  <si>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</si>
  <si>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</si>
  <si>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</si>
  <si>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</si>
  <si>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</si>
  <si>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</si>
  <si>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</si>
  <si>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</si>
  <si>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</si>
  <si>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</si>
  <si>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</si>
  <si>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</si>
  <si>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</si>
  <si>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</si>
  <si>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</si>
  <si>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</si>
  <si>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</si>
  <si>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</si>
  <si>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</si>
  <si>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</si>
  <si>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</si>
  <si>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</si>
  <si>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</si>
  <si>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</si>
  <si>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</si>
  <si>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</si>
  <si>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</si>
  <si>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</si>
  <si>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</si>
  <si>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</si>
  <si>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</si>
  <si>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</si>
  <si>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</si>
  <si>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</si>
  <si>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</si>
  <si>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</si>
  <si>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</si>
  <si>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</si>
  <si>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</si>
  <si>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</si>
  <si>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</si>
  <si>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</si>
  <si>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</si>
  <si>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</si>
  <si>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</si>
  <si>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</si>
  <si>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</si>
  <si>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</si>
  <si>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</si>
  <si>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</si>
  <si>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</si>
  <si>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</si>
  <si>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</si>
  <si>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</si>
  <si>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</si>
  <si>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</si>
  <si>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</si>
  <si>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</si>
  <si>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</si>
  <si>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</si>
  <si>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</si>
  <si>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</si>
  <si>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</si>
  <si>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</si>
  <si>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</si>
  <si>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</si>
  <si>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</si>
  <si>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</si>
  <si>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</si>
  <si>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</si>
  <si>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</si>
  <si>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</si>
  <si>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</si>
  <si>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</si>
  <si>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</si>
  <si>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</si>
  <si>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</si>
  <si>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</si>
  <si>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</si>
  <si>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</si>
  <si>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</si>
  <si>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</si>
  <si>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</si>
  <si>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</si>
  <si>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</si>
  <si>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</si>
  <si>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</si>
  <si>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</si>
  <si>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</si>
  <si>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</si>
  <si>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</si>
  <si>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</si>
  <si>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</si>
  <si>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</si>
  <si>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</si>
  <si>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</si>
  <si>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</si>
  <si>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</si>
  <si>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</si>
  <si>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</si>
  <si>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</si>
  <si>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</si>
  <si>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</si>
  <si>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</si>
  <si>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</si>
  <si>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</si>
  <si>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</si>
  <si>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</si>
  <si>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</si>
  <si>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</si>
  <si>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</si>
  <si>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</si>
  <si>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</si>
  <si>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</si>
  <si>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</si>
  <si>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</si>
  <si>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</si>
  <si>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</si>
  <si>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</si>
  <si>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</si>
  <si>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</si>
  <si>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</si>
  <si>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</si>
  <si>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</si>
  <si>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</si>
  <si>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</si>
  <si>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</si>
  <si>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</si>
  <si>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</si>
  <si>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</si>
  <si>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</si>
  <si>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</si>
  <si>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</si>
  <si>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</si>
  <si>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</si>
  <si>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</si>
  <si>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</si>
  <si>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</si>
  <si>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</si>
  <si>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</si>
  <si>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</si>
  <si>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</si>
  <si>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</si>
  <si>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</si>
  <si>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</si>
  <si>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</si>
  <si>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</si>
  <si>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</si>
  <si>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</si>
  <si>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</si>
  <si>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</si>
  <si>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</si>
  <si>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</si>
  <si>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</si>
  <si>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</si>
  <si>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</si>
  <si>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</si>
  <si>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</si>
  <si>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</si>
  <si>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</si>
  <si>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</si>
  <si>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</si>
  <si>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</si>
  <si>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</si>
  <si>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</si>
  <si>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</si>
  <si>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</si>
  <si>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</si>
  <si>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</si>
  <si>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</si>
  <si>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</si>
  <si>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</si>
  <si>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</si>
  <si>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</si>
  <si>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</si>
  <si>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</si>
  <si>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</si>
  <si>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</si>
  <si>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</si>
  <si>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</si>
  <si>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</si>
  <si>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</si>
  <si>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</si>
  <si>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</si>
  <si>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</si>
  <si>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</si>
  <si>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</si>
  <si>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</si>
  <si>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</si>
  <si>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</si>
  <si>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</si>
  <si>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</si>
  <si>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</si>
  <si>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</si>
  <si>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</si>
  <si>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</si>
  <si>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</si>
  <si>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</si>
  <si>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</si>
  <si>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</si>
  <si>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</si>
  <si>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</si>
  <si>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</si>
  <si>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</si>
  <si>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</si>
  <si>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</si>
  <si>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</si>
  <si>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</si>
  <si>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</si>
  <si>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</si>
  <si>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</si>
  <si>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</si>
  <si>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</si>
  <si>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</si>
  <si>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</si>
  <si>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</si>
  <si>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</si>
  <si>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</si>
  <si>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</si>
  <si>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</si>
  <si>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</si>
  <si>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</si>
  <si>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</si>
  <si>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</si>
  <si>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</si>
  <si>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</si>
  <si>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</si>
  <si>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</si>
  <si>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</si>
  <si>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</si>
  <si>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</si>
  <si>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</si>
  <si>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</si>
  <si>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</si>
  <si>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</si>
  <si>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</si>
  <si>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</si>
  <si>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</si>
  <si>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</si>
  <si>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</si>
  <si>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</si>
  <si>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</si>
  <si>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</si>
  <si>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</si>
  <si>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</si>
  <si>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</si>
  <si>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</si>
  <si>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</si>
  <si>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</si>
  <si>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</si>
  <si>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</si>
  <si>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</si>
  <si>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</si>
  <si>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</si>
  <si>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</si>
  <si>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</si>
  <si>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</si>
  <si>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</si>
  <si>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</si>
  <si>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</si>
  <si>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</si>
  <si>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</si>
  <si>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</si>
  <si>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</si>
  <si>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</si>
  <si>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</si>
  <si>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</si>
  <si>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</si>
  <si>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</si>
  <si>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</si>
  <si>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</si>
  <si>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</si>
  <si>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</si>
  <si>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</si>
  <si>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</si>
  <si>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</si>
  <si>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</si>
  <si>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</si>
  <si>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</si>
  <si>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</si>
  <si>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</si>
  <si>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</si>
  <si>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</si>
  <si>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</si>
  <si>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</si>
  <si>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</si>
  <si>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</si>
  <si>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</si>
  <si>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</si>
  <si>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</si>
  <si>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</si>
  <si>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</si>
  <si>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</si>
  <si>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</si>
  <si>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</si>
  <si>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</si>
  <si>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</si>
  <si>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</si>
  <si>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</si>
  <si>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</si>
  <si>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</si>
  <si>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</si>
  <si>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</si>
  <si>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</si>
  <si>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</si>
  <si>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</si>
  <si>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</si>
  <si>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</si>
  <si>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</si>
  <si>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</si>
  <si>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</si>
  <si>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</si>
  <si>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</si>
  <si>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</si>
  <si>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</si>
  <si>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</si>
  <si>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</si>
  <si>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</si>
  <si>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</si>
  <si>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</si>
  <si>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</si>
  <si>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</si>
  <si>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</si>
  <si>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</si>
  <si>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</si>
  <si>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</si>
  <si>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</si>
  <si>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</si>
  <si>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</si>
  <si>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</si>
  <si>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</si>
  <si>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</si>
  <si>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</si>
  <si>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</si>
  <si>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</si>
  <si>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</si>
  <si>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</si>
  <si>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</si>
  <si>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</si>
  <si>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</si>
  <si>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</si>
  <si>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</si>
  <si>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</si>
  <si>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</si>
  <si>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</si>
  <si>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</si>
  <si>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</si>
  <si>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</si>
  <si>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</si>
  <si>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</si>
  <si>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</si>
  <si>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</si>
  <si>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</si>
  <si>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</si>
  <si>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</si>
  <si>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</si>
  <si>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</si>
  <si>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</si>
  <si>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</si>
  <si>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</si>
  <si>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</si>
  <si>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</si>
  <si>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</si>
  <si>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</si>
  <si>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</si>
  <si>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</si>
  <si>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</si>
  <si>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</si>
  <si>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</si>
  <si>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</si>
  <si>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</si>
  <si>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</si>
  <si>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</si>
  <si>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</si>
  <si>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</si>
  <si>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</si>
  <si>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</si>
  <si>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</si>
  <si>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</si>
  <si>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</si>
  <si>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</si>
  <si>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</si>
  <si>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</si>
  <si>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</si>
  <si>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</si>
  <si>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</si>
  <si>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</si>
  <si>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</si>
  <si>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</si>
  <si>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</si>
  <si>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</si>
  <si>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</si>
  <si>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</si>
  <si>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</si>
  <si>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</si>
  <si>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</si>
  <si>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</si>
  <si>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</si>
  <si>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</si>
  <si>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</si>
  <si>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</si>
  <si>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</si>
  <si>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</si>
  <si>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</si>
  <si>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</si>
  <si>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</si>
  <si>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</si>
  <si>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</si>
  <si>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</si>
  <si>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</si>
  <si>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</si>
  <si>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</si>
  <si>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</si>
  <si>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</si>
  <si>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</si>
  <si>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</si>
  <si>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</si>
  <si>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</si>
  <si>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</si>
  <si>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</si>
  <si>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</si>
  <si>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</si>
  <si>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</si>
  <si>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</si>
  <si>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</si>
  <si>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</si>
  <si>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</si>
  <si>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</si>
  <si>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</si>
  <si>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</si>
  <si>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</si>
  <si>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</si>
  <si>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</si>
  <si>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</si>
  <si>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</si>
  <si>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</si>
  <si>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</si>
  <si>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</si>
  <si>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</si>
  <si>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</si>
  <si>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</si>
  <si>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</si>
  <si>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</si>
  <si>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</si>
  <si>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</si>
  <si>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</si>
  <si>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</si>
  <si>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</si>
  <si>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</si>
  <si>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</si>
  <si>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</si>
  <si>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</si>
  <si>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</si>
  <si>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</si>
  <si>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</si>
  <si>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</si>
  <si>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</si>
  <si>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</si>
  <si>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</si>
  <si>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</si>
  <si>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</si>
  <si>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</si>
  <si>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</si>
  <si>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</si>
  <si>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</si>
  <si>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</si>
  <si>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</si>
  <si>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</si>
  <si>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</si>
  <si>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</si>
  <si>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</si>
  <si>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</si>
  <si>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</si>
  <si>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</si>
  <si>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</si>
  <si>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</si>
  <si>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</si>
  <si>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</si>
  <si>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</si>
  <si>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</si>
  <si>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</si>
  <si>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</si>
  <si>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</si>
  <si>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</si>
  <si>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</si>
  <si>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</si>
  <si>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</si>
  <si>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</si>
  <si>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</si>
  <si>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</si>
  <si>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</si>
  <si>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</si>
  <si>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</si>
  <si>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</si>
  <si>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</si>
  <si>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</si>
  <si>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</si>
  <si>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</si>
  <si>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</si>
  <si>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</si>
  <si>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</si>
  <si>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</si>
  <si>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</si>
  <si>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</si>
  <si>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</si>
  <si>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</si>
  <si>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</si>
  <si>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</si>
  <si>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</si>
  <si>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</si>
  <si>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</si>
  <si>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</si>
  <si>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</si>
  <si>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</si>
  <si>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</si>
  <si>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</si>
  <si>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</si>
  <si>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</si>
  <si>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</si>
  <si>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</si>
  <si>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</si>
  <si>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</si>
  <si>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</si>
  <si>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</si>
  <si>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</si>
  <si>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</si>
  <si>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</si>
  <si>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</si>
  <si>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</si>
  <si>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</si>
  <si>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</si>
  <si>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</si>
  <si>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</si>
  <si>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</si>
  <si>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</si>
  <si>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</si>
  <si>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</si>
  <si>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</si>
  <si>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</si>
  <si>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</si>
  <si>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</si>
  <si>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</si>
  <si>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</si>
  <si>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</si>
  <si>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</si>
  <si>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</si>
  <si>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</si>
  <si>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</si>
  <si>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</si>
  <si>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</si>
  <si>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</si>
  <si>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</si>
  <si>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</si>
  <si>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</si>
  <si>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</si>
  <si>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</si>
  <si>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</si>
  <si>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</si>
  <si>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</si>
  <si>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</si>
  <si>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</si>
  <si>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</si>
  <si>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</si>
  <si>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</si>
  <si>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</si>
  <si>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</si>
  <si>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</si>
  <si>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</si>
  <si>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</si>
  <si>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</si>
  <si>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</si>
  <si>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</si>
  <si>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</si>
  <si>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</si>
  <si>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</si>
  <si>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</si>
  <si>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</si>
  <si>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</si>
  <si>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</si>
  <si>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</si>
  <si>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</si>
  <si>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</si>
  <si>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</si>
  <si>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</si>
  <si>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</si>
  <si>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</si>
  <si>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</si>
  <si>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</si>
  <si>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</si>
  <si>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</si>
  <si>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</si>
  <si>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</si>
  <si>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</si>
  <si>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</si>
  <si>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</si>
  <si>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</si>
  <si>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</si>
  <si>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</si>
  <si>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</si>
  <si>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</si>
  <si>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</si>
  <si>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</si>
  <si>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</si>
  <si>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</si>
  <si>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</si>
  <si>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</si>
  <si>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</si>
  <si>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</si>
  <si>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</si>
  <si>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</si>
  <si>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</si>
  <si>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</si>
  <si>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</si>
  <si>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</si>
  <si>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</si>
  <si>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</si>
  <si>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</si>
  <si>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</si>
  <si>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</si>
  <si>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</si>
  <si>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</si>
  <si>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</si>
  <si>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</si>
  <si>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</si>
  <si>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</si>
  <si>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</si>
  <si>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</si>
  <si>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</si>
  <si>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</si>
  <si>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</si>
  <si>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</si>
  <si>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</si>
  <si>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</si>
  <si>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</si>
  <si>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</si>
  <si>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</si>
  <si>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</si>
  <si>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</si>
  <si>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</si>
  <si>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</si>
  <si>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</si>
  <si>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</si>
  <si>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</si>
  <si>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</si>
  <si>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</si>
  <si>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</si>
  <si>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</si>
  <si>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</si>
  <si>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</si>
  <si>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</si>
  <si>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</si>
  <si>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</si>
  <si>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</si>
  <si>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</si>
  <si>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</si>
  <si>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</si>
  <si>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</si>
  <si>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</si>
  <si>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</si>
  <si>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</si>
  <si>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</si>
  <si>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</si>
  <si>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</si>
  <si>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</si>
  <si>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</si>
  <si>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</si>
  <si>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</si>
  <si>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</si>
  <si>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</si>
  <si>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</si>
  <si>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</si>
  <si>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</si>
  <si>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</si>
  <si>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</si>
  <si>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</si>
  <si>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</si>
  <si>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</si>
  <si>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</si>
  <si>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</si>
  <si>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</si>
  <si>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</si>
  <si>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</si>
  <si>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</si>
  <si>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</si>
  <si>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</si>
  <si>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</si>
  <si>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</si>
  <si>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</si>
  <si>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</si>
  <si>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</si>
  <si>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</si>
  <si>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</si>
  <si>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</si>
  <si>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</si>
  <si>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</si>
  <si>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</si>
  <si>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</si>
  <si>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</si>
  <si>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</si>
  <si>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</si>
  <si>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</si>
  <si>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</si>
  <si>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</si>
  <si>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</si>
  <si>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</si>
  <si>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</si>
  <si>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</si>
  <si>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</si>
  <si>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</si>
  <si>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</si>
  <si>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</si>
  <si>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</si>
  <si>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</si>
  <si>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</si>
  <si>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</si>
  <si>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</si>
  <si>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</si>
  <si>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</si>
  <si>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</si>
  <si>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</si>
  <si>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</si>
  <si>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</si>
  <si>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</si>
  <si>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</si>
  <si>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</si>
  <si>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</si>
  <si>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</si>
  <si>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</si>
  <si>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</si>
  <si>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</si>
  <si>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</si>
  <si>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</si>
  <si>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</si>
  <si>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</si>
  <si>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</si>
  <si>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</si>
  <si>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</si>
  <si>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</si>
  <si>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</si>
  <si>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</si>
  <si>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</si>
  <si>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</si>
  <si>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</si>
  <si>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</si>
  <si>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</si>
  <si>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</si>
  <si>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</si>
  <si>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</si>
  <si>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</si>
  <si>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</si>
  <si>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</si>
  <si>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</si>
  <si>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</si>
  <si>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</si>
  <si>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</si>
  <si>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</si>
  <si>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</si>
  <si>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</si>
  <si>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</si>
  <si>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</si>
  <si>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</si>
  <si>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</si>
  <si>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</si>
  <si>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</si>
  <si>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</si>
  <si>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</si>
  <si>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</si>
  <si>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</si>
  <si>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</si>
  <si>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</si>
  <si>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</si>
  <si>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</si>
  <si>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</si>
  <si>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</si>
  <si>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</si>
  <si>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</si>
  <si>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</si>
  <si>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</si>
  <si>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</si>
  <si>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</si>
  <si>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</si>
  <si>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</si>
  <si>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</si>
  <si>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</si>
  <si>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</si>
  <si>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</si>
  <si>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</si>
  <si>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</si>
  <si>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</si>
  <si>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</si>
  <si>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</si>
  <si>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</si>
  <si>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</si>
  <si>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</si>
  <si>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</si>
  <si>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</si>
  <si>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</si>
  <si>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</si>
  <si>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</si>
  <si>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</si>
  <si>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</si>
  <si>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</si>
  <si>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</si>
  <si>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</si>
  <si>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</si>
  <si>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</si>
  <si>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</si>
  <si>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</si>
  <si>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</si>
  <si>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</si>
  <si>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</si>
  <si>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</si>
  <si>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</si>
  <si>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</si>
  <si>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</si>
  <si>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</si>
  <si>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</si>
  <si>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</si>
  <si>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</si>
  <si>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</si>
  <si>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</si>
  <si>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</si>
  <si>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</si>
  <si>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</si>
  <si>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</si>
  <si>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</si>
  <si>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</si>
  <si>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</si>
  <si>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</si>
  <si>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</si>
  <si>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</si>
  <si>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</si>
  <si>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</si>
  <si>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</si>
  <si>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</si>
  <si>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</si>
  <si>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</si>
  <si>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</si>
  <si>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</si>
  <si>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</si>
  <si>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</si>
  <si>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</si>
  <si>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</si>
  <si>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</si>
  <si>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</si>
  <si>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</si>
  <si>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</si>
  <si>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</si>
  <si>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</si>
  <si>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</si>
  <si>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</si>
  <si>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</si>
  <si>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</si>
  <si>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</si>
  <si>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</si>
  <si>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</si>
  <si>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</si>
  <si>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</si>
  <si>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</si>
  <si>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</si>
  <si>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</si>
  <si>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</si>
  <si>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</si>
  <si>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</si>
  <si>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</si>
  <si>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</si>
  <si>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</si>
  <si>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</si>
  <si>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</si>
  <si>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</si>
  <si>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</si>
  <si>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</si>
  <si>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</si>
  <si>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</si>
  <si>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</si>
  <si>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</si>
  <si>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</si>
  <si>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</si>
  <si>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</si>
  <si>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</si>
  <si>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</si>
  <si>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</si>
  <si>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</si>
  <si>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</si>
  <si>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</si>
  <si>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</si>
  <si>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</si>
  <si>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</si>
  <si>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</si>
  <si>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</si>
  <si>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</si>
  <si>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</si>
  <si>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</si>
  <si>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</si>
  <si>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</si>
  <si>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</si>
  <si>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</si>
  <si>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</si>
  <si>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</si>
  <si>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</si>
  <si>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</si>
  <si>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</si>
  <si>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</si>
  <si>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</si>
  <si>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</si>
  <si>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</si>
  <si>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</si>
  <si>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</si>
  <si>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</si>
  <si>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</si>
  <si>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</si>
  <si>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</si>
  <si>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</si>
  <si>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</si>
  <si>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</si>
  <si>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</si>
  <si>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</si>
  <si>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</si>
  <si>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</si>
  <si>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</si>
  <si>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</si>
  <si>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</si>
  <si>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</si>
  <si>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</si>
  <si>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</si>
  <si>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</si>
  <si>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</si>
  <si>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</si>
  <si>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</si>
  <si>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</si>
  <si>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</si>
  <si>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</si>
  <si>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</si>
  <si>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</si>
  <si>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</si>
  <si>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</si>
  <si>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</si>
  <si>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</si>
  <si>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</si>
  <si>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</si>
  <si>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</si>
  <si>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</si>
  <si>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</si>
  <si>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</si>
  <si>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</si>
  <si>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</si>
  <si>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</si>
  <si>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</si>
  <si>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</si>
  <si>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</si>
  <si>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</si>
  <si>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</si>
  <si>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</si>
  <si>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</si>
  <si>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</si>
  <si>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</si>
  <si>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</si>
  <si>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</si>
  <si>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</si>
  <si>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</si>
  <si>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</si>
  <si>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</si>
  <si>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</si>
  <si>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</si>
  <si>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</si>
  <si>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</si>
  <si>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</si>
  <si>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</si>
  <si>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</si>
  <si>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</si>
  <si>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</si>
  <si>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</si>
  <si>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</si>
  <si>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</si>
  <si>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</si>
  <si>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</si>
  <si>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</si>
  <si>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</si>
  <si>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</si>
  <si>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</si>
  <si>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</si>
  <si>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</si>
  <si>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</si>
  <si>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</si>
  <si>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</si>
  <si>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</si>
  <si>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</si>
  <si>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</si>
  <si>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</si>
  <si>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</si>
  <si>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</si>
  <si>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</si>
  <si>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</si>
  <si>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</si>
  <si>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</si>
  <si>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</si>
  <si>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</si>
  <si>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</si>
  <si>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</si>
  <si>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</si>
  <si>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</si>
  <si>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</si>
  <si>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</si>
  <si>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</si>
  <si>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</si>
  <si>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</si>
  <si>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</si>
  <si>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</si>
  <si>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</si>
  <si>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</si>
  <si>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</si>
  <si>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</si>
  <si>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</si>
  <si>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</si>
  <si>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</si>
  <si>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</si>
  <si>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</si>
  <si>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</si>
  <si>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</si>
  <si>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</si>
  <si>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</si>
  <si>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</si>
  <si>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</si>
  <si>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</si>
  <si>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</si>
  <si>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</si>
  <si>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</si>
  <si>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</si>
  <si>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</si>
  <si>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</si>
  <si>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</si>
  <si>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</si>
  <si>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</si>
  <si>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</si>
  <si>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</si>
  <si>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</si>
  <si>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</si>
  <si>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</si>
  <si>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</si>
  <si>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</si>
  <si>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</si>
  <si>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</si>
  <si>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</si>
  <si>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</si>
  <si>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</si>
  <si>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</si>
  <si>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</si>
  <si>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</si>
  <si>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</si>
  <si>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</si>
  <si>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</si>
  <si>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</si>
  <si>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</si>
  <si>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</si>
  <si>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</si>
  <si>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</si>
  <si>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</si>
  <si>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</si>
  <si>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</si>
  <si>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</si>
  <si>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</si>
  <si>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</si>
  <si>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</si>
  <si>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</si>
  <si>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</si>
  <si>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</si>
  <si>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</si>
  <si>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</si>
  <si>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</si>
  <si>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</si>
  <si>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</si>
  <si>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</si>
  <si>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</si>
  <si>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</si>
  <si>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</si>
  <si>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</si>
  <si>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</si>
  <si>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</si>
  <si>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</si>
  <si>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</si>
  <si>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</si>
  <si>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</si>
  <si>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</si>
  <si>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</si>
  <si>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</si>
  <si>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</si>
  <si>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</si>
  <si>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</si>
  <si>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</si>
  <si>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</si>
  <si>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</si>
  <si>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</si>
  <si>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</si>
  <si>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</si>
  <si>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</si>
  <si>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</si>
  <si>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</si>
  <si>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</si>
  <si>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</si>
  <si>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</si>
  <si>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</si>
  <si>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</si>
  <si>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</si>
  <si>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</si>
  <si>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</si>
  <si>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</si>
  <si>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</si>
  <si>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</si>
  <si>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</si>
  <si>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</si>
  <si>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</si>
  <si>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</si>
  <si>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</si>
  <si>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</si>
  <si>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</si>
  <si>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</si>
  <si>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</si>
  <si>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</si>
  <si>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</si>
  <si>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</si>
  <si>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</si>
  <si>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</si>
  <si>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</si>
  <si>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</si>
  <si>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</si>
  <si>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</si>
  <si>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</si>
  <si>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</si>
  <si>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</si>
  <si>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</si>
  <si>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</si>
  <si>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</si>
  <si>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</si>
  <si>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</si>
  <si>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</si>
  <si>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</si>
  <si>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</si>
  <si>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</si>
  <si>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</si>
  <si>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</si>
  <si>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</si>
  <si>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</si>
  <si>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</si>
  <si>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</si>
  <si>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</si>
  <si>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</si>
  <si>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</si>
  <si>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</si>
  <si>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</si>
  <si>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</si>
  <si>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</si>
  <si>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</si>
  <si>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</si>
  <si>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</si>
  <si>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</si>
  <si>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</si>
  <si>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</si>
  <si>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</si>
  <si>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</si>
  <si>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</si>
  <si>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</si>
  <si>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</si>
  <si>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</si>
  <si>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</si>
  <si>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</si>
  <si>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</si>
  <si>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</si>
  <si>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</si>
  <si>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</si>
  <si>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</si>
  <si>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</si>
  <si>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</si>
  <si>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</si>
  <si>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</si>
  <si>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</si>
  <si>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</si>
  <si>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</si>
  <si>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</si>
  <si>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</si>
  <si>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</si>
  <si>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</si>
  <si>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</si>
  <si>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</si>
  <si>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</si>
  <si>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</si>
  <si>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</si>
  <si>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</si>
  <si>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</si>
  <si>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</si>
  <si>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</si>
  <si>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</si>
  <si>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</si>
  <si>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</si>
  <si>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</si>
  <si>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</si>
  <si>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</si>
  <si>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</si>
  <si>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</si>
  <si>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</si>
  <si>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</si>
  <si>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</si>
  <si>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</si>
  <si>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</si>
  <si>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</si>
  <si>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</si>
  <si>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</si>
  <si>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</si>
  <si>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</si>
  <si>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</si>
  <si>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</si>
  <si>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</si>
  <si>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</si>
  <si>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</si>
  <si>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</si>
  <si>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</si>
  <si>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</si>
  <si>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</si>
  <si>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</si>
  <si>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</si>
  <si>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</si>
  <si>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</si>
  <si>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</si>
  <si>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</si>
  <si>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</si>
  <si>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</si>
  <si>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</si>
  <si>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</si>
  <si>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</si>
  <si>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</si>
  <si>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</si>
  <si>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</si>
  <si>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</si>
  <si>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</si>
  <si>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</si>
  <si>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</si>
  <si>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</si>
  <si>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</si>
  <si>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</si>
  <si>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</si>
  <si>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</si>
  <si>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</si>
  <si>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</si>
  <si>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</si>
  <si>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</si>
  <si>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</si>
  <si>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</si>
  <si>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</si>
  <si>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</si>
  <si>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</si>
  <si>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</si>
  <si>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</si>
  <si>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</si>
  <si>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</si>
  <si>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</si>
  <si>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</si>
  <si>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</si>
  <si>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</si>
  <si>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</si>
  <si>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</si>
  <si>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</si>
  <si>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</si>
  <si>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</si>
  <si>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</si>
  <si>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</si>
  <si>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</si>
  <si>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</si>
  <si>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</si>
  <si>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</si>
  <si>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</si>
  <si>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</si>
  <si>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</si>
  <si>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</si>
  <si>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</si>
  <si>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</si>
  <si>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</si>
  <si>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</si>
  <si>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</si>
  <si>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</si>
  <si>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</si>
  <si>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</si>
  <si>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</si>
  <si>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</si>
  <si>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</si>
  <si>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</si>
  <si>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</si>
  <si>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</si>
  <si>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</si>
  <si>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</si>
  <si>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</si>
  <si>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</si>
  <si>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</si>
  <si>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</si>
  <si>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</si>
  <si>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</si>
  <si>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</si>
  <si>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</si>
  <si>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</si>
  <si>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</si>
  <si>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</si>
  <si>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</si>
  <si>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</si>
  <si>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</si>
  <si>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</si>
  <si>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</si>
  <si>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</si>
  <si>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</si>
  <si>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</si>
  <si>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</si>
  <si>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</si>
  <si>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</si>
  <si>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</si>
  <si>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</si>
  <si>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</si>
  <si>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</si>
  <si>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</si>
  <si>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</si>
  <si>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</si>
  <si>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</si>
  <si>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</si>
  <si>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</si>
  <si>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</si>
  <si>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</si>
  <si>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</si>
  <si>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</si>
  <si>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</si>
  <si>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</si>
  <si>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</si>
  <si>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</si>
  <si>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</si>
  <si>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</si>
  <si>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</si>
  <si>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</si>
  <si>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</si>
  <si>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</si>
  <si>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</si>
  <si>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</si>
  <si>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</si>
  <si>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</si>
  <si>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</si>
  <si>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</si>
  <si>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</si>
  <si>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</si>
  <si>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</si>
  <si>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</si>
  <si>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</si>
  <si>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</si>
  <si>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</si>
  <si>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</si>
  <si>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</si>
  <si>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</si>
  <si>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</si>
  <si>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</si>
  <si>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</si>
  <si>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</si>
  <si>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</si>
  <si>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</si>
  <si>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</si>
  <si>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</si>
  <si>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</si>
  <si>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</si>
  <si>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</si>
  <si>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</si>
  <si>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</si>
  <si>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</si>
  <si>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</si>
  <si>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</si>
  <si>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</si>
  <si>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</si>
  <si>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</si>
  <si>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</si>
  <si>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</si>
  <si>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</si>
  <si>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</si>
  <si>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</si>
  <si>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</si>
  <si>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</si>
  <si>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</si>
  <si>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</si>
  <si>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</si>
  <si>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</si>
  <si>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</si>
  <si>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</si>
  <si>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</si>
  <si>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</si>
  <si>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</si>
  <si>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</si>
  <si>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</si>
  <si>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</si>
  <si>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</si>
  <si>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</si>
  <si>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</si>
  <si>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</si>
  <si>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</si>
  <si>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</si>
  <si>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</si>
  <si>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</si>
  <si>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</si>
  <si>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</si>
  <si>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</si>
  <si>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</si>
  <si>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</si>
  <si>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</si>
  <si>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</si>
  <si>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</si>
  <si>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</si>
  <si>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</si>
  <si>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</si>
  <si>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</si>
  <si>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</si>
  <si>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</si>
  <si>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</si>
  <si>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</si>
  <si>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</si>
  <si>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</si>
  <si>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</si>
  <si>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</si>
  <si>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</si>
  <si>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</si>
  <si>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</si>
  <si>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</si>
  <si>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</si>
  <si>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</si>
  <si>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</si>
  <si>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</si>
  <si>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</si>
  <si>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</si>
  <si>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</si>
  <si>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</si>
  <si>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</si>
  <si>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</si>
  <si>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</si>
  <si>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</si>
  <si>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</si>
  <si>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</si>
  <si>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</si>
  <si>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</si>
  <si>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</si>
  <si>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</si>
  <si>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</si>
  <si>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</si>
  <si>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</si>
  <si>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</si>
  <si>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</si>
  <si>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</si>
  <si>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</si>
  <si>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</si>
  <si>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</si>
  <si>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</si>
  <si>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</si>
  <si>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</si>
  <si>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</si>
  <si>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</si>
  <si>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</si>
  <si>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</si>
  <si>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</si>
  <si>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</si>
  <si>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</si>
  <si>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</si>
  <si>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</si>
  <si>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</si>
  <si>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</si>
  <si>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</si>
  <si>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</si>
  <si>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</si>
  <si>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</si>
  <si>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</si>
  <si>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</si>
  <si>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</si>
  <si>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</si>
  <si>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</si>
  <si>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</si>
  <si>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</si>
  <si>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</si>
  <si>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</si>
  <si>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</si>
  <si>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</si>
  <si>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</si>
  <si>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</si>
  <si>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</si>
  <si>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</si>
  <si>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</si>
  <si>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</si>
  <si>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</si>
  <si>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</si>
  <si>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</si>
  <si>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</si>
  <si>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</si>
  <si>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</si>
  <si>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</si>
  <si>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</si>
  <si>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</si>
  <si>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</si>
  <si>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</si>
  <si>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</si>
  <si>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</si>
  <si>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</si>
  <si>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</si>
  <si>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</si>
  <si>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</si>
  <si>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</si>
  <si>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</si>
  <si>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</si>
  <si>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</si>
  <si>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</si>
  <si>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</si>
  <si>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</si>
  <si>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</si>
  <si>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</si>
  <si>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</si>
  <si>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</si>
  <si>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</si>
  <si>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</si>
  <si>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</si>
  <si>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</si>
  <si>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</si>
  <si>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</si>
  <si>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</si>
  <si>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</si>
  <si>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</si>
  <si>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</si>
  <si>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</si>
  <si>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</si>
  <si>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</si>
  <si>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</si>
  <si>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</si>
  <si>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</si>
  <si>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</si>
  <si>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</si>
  <si>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</si>
  <si>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</si>
  <si>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</si>
  <si>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</si>
  <si>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</si>
  <si>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</si>
  <si>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</si>
  <si>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</si>
  <si>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</si>
  <si>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</si>
  <si>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</si>
  <si>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</si>
  <si>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</si>
  <si>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</si>
  <si>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</si>
  <si>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</si>
  <si>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</si>
  <si>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</si>
  <si>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</si>
  <si>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</si>
  <si>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</si>
  <si>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</si>
  <si>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</si>
  <si>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</si>
  <si>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</si>
  <si>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</si>
  <si>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</si>
  <si>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</si>
  <si>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</si>
  <si>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</si>
  <si>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</si>
  <si>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</si>
  <si>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</si>
  <si>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</si>
  <si>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</si>
  <si>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</si>
  <si>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</si>
  <si>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</si>
  <si>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</si>
  <si>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</si>
  <si>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</si>
  <si>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</si>
  <si>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</si>
  <si>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</si>
  <si>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</si>
  <si>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</si>
  <si>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</si>
  <si>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</si>
  <si>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</si>
  <si>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</si>
  <si>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</si>
  <si>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</si>
  <si>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</si>
  <si>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</si>
  <si>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</si>
  <si>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</si>
  <si>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</si>
  <si>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</si>
  <si>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</si>
  <si>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</si>
  <si>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</si>
  <si>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</si>
  <si>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</si>
  <si>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</si>
  <si>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</si>
  <si>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</si>
  <si>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</si>
  <si>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</si>
  <si>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</si>
  <si>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</si>
  <si>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</si>
  <si>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</si>
  <si>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</si>
  <si>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</si>
  <si>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</si>
  <si>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</si>
  <si>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</si>
  <si>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</si>
  <si>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</si>
  <si>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</si>
  <si>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</si>
  <si>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</si>
  <si>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</si>
  <si>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</si>
  <si>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</si>
  <si>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</si>
  <si>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</si>
  <si>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</si>
  <si>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</si>
  <si>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</si>
  <si>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</si>
  <si>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</si>
  <si>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</si>
  <si>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</si>
  <si>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</si>
  <si>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</si>
  <si>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</si>
  <si>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</si>
  <si>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</si>
  <si>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</si>
  <si>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</si>
  <si>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</si>
  <si>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</si>
  <si>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</si>
  <si>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</si>
  <si>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</si>
  <si>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</si>
  <si>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</si>
  <si>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</si>
  <si>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</si>
  <si>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</si>
  <si>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</si>
  <si>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</si>
  <si>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</si>
  <si>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</si>
  <si>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</si>
  <si>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</si>
  <si>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</si>
  <si>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</si>
  <si>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</si>
  <si>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</si>
  <si>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</si>
  <si>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</si>
  <si>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</si>
  <si>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</si>
  <si>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</si>
  <si>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</si>
  <si>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</si>
  <si>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</si>
  <si>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</si>
  <si>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</si>
  <si>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</si>
  <si>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</si>
  <si>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</si>
  <si>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</si>
  <si>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</si>
  <si>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</si>
  <si>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</si>
  <si>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</si>
  <si>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</si>
  <si>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</si>
  <si>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</si>
  <si>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</si>
  <si>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</si>
  <si>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</si>
  <si>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</si>
  <si>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</si>
  <si>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</si>
  <si>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</si>
  <si>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</si>
  <si>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</si>
  <si>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</si>
  <si>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</si>
  <si>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</si>
  <si>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</si>
  <si>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</si>
  <si>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</si>
  <si>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</si>
  <si>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</si>
  <si>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</si>
  <si>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</si>
  <si>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</si>
  <si>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</si>
  <si>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</si>
  <si>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</si>
  <si>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</si>
  <si>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</si>
  <si>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</si>
  <si>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</si>
  <si>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</si>
  <si>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</si>
  <si>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</si>
  <si>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</si>
  <si>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</si>
  <si>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</si>
  <si>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</si>
  <si>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</si>
  <si>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</si>
  <si>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</si>
  <si>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</si>
  <si>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</si>
  <si>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</si>
  <si>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</si>
  <si>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</si>
  <si>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</si>
  <si>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</si>
  <si>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</si>
  <si>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</si>
  <si>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</si>
  <si>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</si>
  <si>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</si>
  <si>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</si>
  <si>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</si>
  <si>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</si>
  <si>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</si>
  <si>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</si>
  <si>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</si>
  <si>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</si>
  <si>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</si>
  <si>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</si>
  <si>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</si>
  <si>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</si>
  <si>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</si>
  <si>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</si>
  <si>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</si>
  <si>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</si>
  <si>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</si>
  <si>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</si>
  <si>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</si>
  <si>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</si>
  <si>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</si>
  <si>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</si>
  <si>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</si>
  <si>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</si>
  <si>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</si>
  <si>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</si>
  <si>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</si>
  <si>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</si>
  <si>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</si>
  <si>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</si>
  <si>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</si>
  <si>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</si>
  <si>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</si>
  <si>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</si>
  <si>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</si>
  <si>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</si>
  <si>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</si>
  <si>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</si>
  <si>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</si>
  <si>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</si>
  <si>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</si>
  <si>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</si>
  <si>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</si>
  <si>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</si>
  <si>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</si>
  <si>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</si>
  <si>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</si>
  <si>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</si>
  <si>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</si>
  <si>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</si>
  <si>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</si>
  <si>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</si>
  <si>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</si>
  <si>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</si>
  <si>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</si>
  <si>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</si>
  <si>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</si>
  <si>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</si>
  <si>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</si>
  <si>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</si>
  <si>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</si>
  <si>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</si>
  <si>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</si>
  <si>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</si>
  <si>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</si>
  <si>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</si>
  <si>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</si>
  <si>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</si>
  <si>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</si>
  <si>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</si>
  <si>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</si>
  <si>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</si>
  <si>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</si>
  <si>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</si>
  <si>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</si>
  <si>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</si>
  <si>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</si>
  <si>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</si>
  <si>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</si>
  <si>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</si>
  <si>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</si>
  <si>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</si>
  <si>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</si>
  <si>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</si>
  <si>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</si>
  <si>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</si>
  <si>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</si>
  <si>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</si>
  <si>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</si>
  <si>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</si>
  <si>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</si>
  <si>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</si>
  <si>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</si>
  <si>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</si>
  <si>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</si>
  <si>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</si>
  <si>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</si>
  <si>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</si>
  <si>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</si>
  <si>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</si>
  <si>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</si>
  <si>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</si>
  <si>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</si>
  <si>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</si>
  <si>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</si>
  <si>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</si>
  <si>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</si>
  <si>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</si>
  <si>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</si>
  <si>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</si>
  <si>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</si>
  <si>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</si>
  <si>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</si>
  <si>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</si>
  <si>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</si>
  <si>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</si>
  <si>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</si>
  <si>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</si>
  <si>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</si>
  <si>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</si>
  <si>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</si>
  <si>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</si>
  <si>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</si>
  <si>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</si>
  <si>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</si>
  <si>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</si>
  <si>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</si>
  <si>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</si>
  <si>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</si>
  <si>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</si>
  <si>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</si>
  <si>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</si>
  <si>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</si>
  <si>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</si>
  <si>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</si>
  <si>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</si>
  <si>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</si>
  <si>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</si>
  <si>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</si>
  <si>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</si>
  <si>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</si>
  <si>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</si>
  <si>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</si>
  <si>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</si>
  <si>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</si>
  <si>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</si>
  <si>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</si>
  <si>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</si>
  <si>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</si>
  <si>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</si>
  <si>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</si>
  <si>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</si>
  <si>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</si>
  <si>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</si>
  <si>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</si>
  <si>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</si>
  <si>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</si>
  <si>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</si>
  <si>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</si>
  <si>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</si>
  <si>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</si>
  <si>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</si>
  <si>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</si>
  <si>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</si>
  <si>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</si>
  <si>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</si>
  <si>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</si>
  <si>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</si>
  <si>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</si>
  <si>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</si>
  <si>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</si>
  <si>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</si>
  <si>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</si>
  <si>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</si>
  <si>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</si>
  <si>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</si>
  <si>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</si>
  <si>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</si>
  <si>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</si>
  <si>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</si>
  <si>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</si>
  <si>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</si>
  <si>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</si>
  <si>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</si>
  <si>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</si>
  <si>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</si>
  <si>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</si>
  <si>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</si>
  <si>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</si>
  <si>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</si>
  <si>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</si>
  <si>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</si>
  <si>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</si>
  <si>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</si>
  <si>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</si>
  <si>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</si>
  <si>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</si>
  <si>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</si>
  <si>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</si>
  <si>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</si>
  <si>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</si>
  <si>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</si>
  <si>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</si>
  <si>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</si>
  <si>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</si>
  <si>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</si>
  <si>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</si>
  <si>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</si>
  <si>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</si>
  <si>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</si>
  <si>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</si>
  <si>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</si>
  <si>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</si>
  <si>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</si>
  <si>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</si>
  <si>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</si>
  <si>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</si>
  <si>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</si>
  <si>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</si>
  <si>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</si>
  <si>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</si>
  <si>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</si>
  <si>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</si>
  <si>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</si>
  <si>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</si>
  <si>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</si>
  <si>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</si>
  <si>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</si>
  <si>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</si>
  <si>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</si>
  <si>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</si>
  <si>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</si>
  <si>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</si>
  <si>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</si>
  <si>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</si>
  <si>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</si>
  <si>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</si>
  <si>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</si>
  <si>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</si>
  <si>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</si>
  <si>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</si>
  <si>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</si>
  <si>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</si>
  <si>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</si>
  <si>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</si>
  <si>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</si>
  <si>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</si>
  <si>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</si>
  <si>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</si>
  <si>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</si>
  <si>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</si>
  <si>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</si>
  <si>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</si>
  <si>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</si>
  <si>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</si>
  <si>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</si>
  <si>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</si>
  <si>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</si>
  <si>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</si>
  <si>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</si>
  <si>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</si>
  <si>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</si>
  <si>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</si>
  <si>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</si>
  <si>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</si>
  <si>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</si>
  <si>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</si>
  <si>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</si>
  <si>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</si>
  <si>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</si>
  <si>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</si>
  <si>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</si>
  <si>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</si>
  <si>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</si>
  <si>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</si>
  <si>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</si>
  <si>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</si>
  <si>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</si>
  <si>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</si>
  <si>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</si>
  <si>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</si>
  <si>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</si>
  <si>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</si>
  <si>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</si>
  <si>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</si>
  <si>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</si>
  <si>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</si>
  <si>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</si>
  <si>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</si>
  <si>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</si>
  <si>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</si>
  <si>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</si>
  <si>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</si>
  <si>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</si>
  <si>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</si>
  <si>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</si>
  <si>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</si>
  <si>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</si>
  <si>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</si>
  <si>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</si>
  <si>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</si>
  <si>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</si>
  <si>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</si>
  <si>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</si>
  <si>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</si>
  <si>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</si>
  <si>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</si>
  <si>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</si>
  <si>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</si>
  <si>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</si>
  <si>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</si>
  <si>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</si>
  <si>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</si>
  <si>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</si>
  <si>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</si>
  <si>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</si>
  <si>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</si>
  <si>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</si>
  <si>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</si>
  <si>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</si>
  <si>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</si>
  <si>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</si>
  <si>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</si>
  <si>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</si>
  <si>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</si>
  <si>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</si>
  <si>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</si>
  <si>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</si>
  <si>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</si>
  <si>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</si>
  <si>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</si>
  <si>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</si>
  <si>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</si>
  <si>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</si>
  <si>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</si>
  <si>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</si>
  <si>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</si>
  <si>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</si>
  <si>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</si>
  <si>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</si>
  <si>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</si>
  <si>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</si>
  <si>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</si>
  <si>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</si>
  <si>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</si>
  <si>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</si>
  <si>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</si>
  <si>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</si>
  <si>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</si>
  <si>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</si>
  <si>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</si>
  <si>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</si>
  <si>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</si>
  <si>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</si>
  <si>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</si>
  <si>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</si>
  <si>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</si>
  <si>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</si>
  <si>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</si>
  <si>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</si>
  <si>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</si>
  <si>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</si>
  <si>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</si>
  <si>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</si>
  <si>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</si>
  <si>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</si>
  <si>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</si>
  <si>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</si>
  <si>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</si>
  <si>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</si>
  <si>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</si>
  <si>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</si>
  <si>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</si>
  <si>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</si>
  <si>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</si>
  <si>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</si>
  <si>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</si>
  <si>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</si>
  <si>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</si>
  <si>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</si>
  <si>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</si>
  <si>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</si>
  <si>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</si>
  <si>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</si>
  <si>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</si>
  <si>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</si>
  <si>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</si>
  <si>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</si>
  <si>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</si>
  <si>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</si>
  <si>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</si>
  <si>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</si>
  <si>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</si>
  <si>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</si>
  <si>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</si>
  <si>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</si>
  <si>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</si>
  <si>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</si>
  <si>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</si>
  <si>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</si>
  <si>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</si>
  <si>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</si>
  <si>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</si>
  <si>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</si>
  <si>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</si>
  <si>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</si>
  <si>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</si>
  <si>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</si>
  <si>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</si>
  <si>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</si>
  <si>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</si>
  <si>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</si>
  <si>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</si>
  <si>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</si>
  <si>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</si>
  <si>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</si>
  <si>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</si>
  <si>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</si>
  <si>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</si>
  <si>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</si>
  <si>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</si>
  <si>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</si>
  <si>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</si>
  <si>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</si>
  <si>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</si>
  <si>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</si>
  <si>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</si>
  <si>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</si>
  <si>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</si>
  <si>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</si>
  <si>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</si>
  <si>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</si>
  <si>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</si>
  <si>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</si>
  <si>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</si>
  <si>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</si>
  <si>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</si>
  <si>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</si>
  <si>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</si>
  <si>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</si>
  <si>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</si>
  <si>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</si>
  <si>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</si>
  <si>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</si>
  <si>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</si>
  <si>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</si>
  <si>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</si>
  <si>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</si>
  <si>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</si>
  <si>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</si>
  <si>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</si>
  <si>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</si>
  <si>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</si>
  <si>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</si>
  <si>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</si>
  <si>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</si>
  <si>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</si>
  <si>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</si>
  <si>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</si>
  <si>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</si>
  <si>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</si>
  <si>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</si>
  <si>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</si>
  <si>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</si>
  <si>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</si>
  <si>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</si>
  <si>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</si>
  <si>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</si>
  <si>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</si>
  <si>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</si>
  <si>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</si>
  <si>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</si>
  <si>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</si>
  <si>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</si>
  <si>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</si>
  <si>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</si>
  <si>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</si>
  <si>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</si>
  <si>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</si>
  <si>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</si>
  <si>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</si>
  <si>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</si>
  <si>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</si>
  <si>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</si>
  <si>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</si>
  <si>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</si>
  <si>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</si>
  <si>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</si>
  <si>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</si>
  <si>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</si>
  <si>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</si>
  <si>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</si>
  <si>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</si>
  <si>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</si>
  <si>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</si>
  <si>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</si>
  <si>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</si>
  <si>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</si>
  <si>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</si>
  <si>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</si>
  <si>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</si>
  <si>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</si>
  <si>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</si>
  <si>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</si>
  <si>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</si>
  <si>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</si>
  <si>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</si>
  <si>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</si>
  <si>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</si>
  <si>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</si>
  <si>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</si>
  <si>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</si>
  <si>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</si>
  <si>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</si>
  <si>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</si>
  <si>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</si>
  <si>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</si>
  <si>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</si>
  <si>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</si>
  <si>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</si>
  <si>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</si>
  <si>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</si>
  <si>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</si>
  <si>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</si>
  <si>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</si>
  <si>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</si>
  <si>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</si>
  <si>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</si>
  <si>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</si>
  <si>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</si>
  <si>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</si>
  <si>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</si>
  <si>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</si>
  <si>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</si>
  <si>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</si>
  <si>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</si>
  <si>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</si>
  <si>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</si>
  <si>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</si>
  <si>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</si>
  <si>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</si>
  <si>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</si>
  <si>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</si>
  <si>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</si>
  <si>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</si>
  <si>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</si>
  <si>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</si>
  <si>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</si>
  <si>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</si>
  <si>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</si>
  <si>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</si>
  <si>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</si>
  <si>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</si>
  <si>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</si>
  <si>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</si>
  <si>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</si>
  <si>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</si>
  <si>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</si>
  <si>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</si>
  <si>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</si>
  <si>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</si>
  <si>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</si>
  <si>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</si>
  <si>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</si>
  <si>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</si>
  <si>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</si>
  <si>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</si>
  <si>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</si>
  <si>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</si>
  <si>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</si>
  <si>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</si>
  <si>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</si>
  <si>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</si>
  <si>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</si>
  <si>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</si>
  <si>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</si>
  <si>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</si>
  <si>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</si>
  <si>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</si>
  <si>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</si>
  <si>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</si>
  <si>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</si>
  <si>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</si>
  <si>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</si>
  <si>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</si>
  <si>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</si>
  <si>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</si>
  <si>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</si>
  <si>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</si>
  <si>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</si>
  <si>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</si>
  <si>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</si>
  <si>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</si>
  <si>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</si>
  <si>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</si>
  <si>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</si>
  <si>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</si>
  <si>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</si>
  <si>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</si>
  <si>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</si>
  <si>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</si>
  <si>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</si>
  <si>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</si>
  <si>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</si>
  <si>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</si>
  <si>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</si>
  <si>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</si>
  <si>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</si>
  <si>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</si>
  <si>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</si>
  <si>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</si>
  <si>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</si>
  <si>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</si>
  <si>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</si>
  <si>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</si>
  <si>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</si>
  <si>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</si>
  <si>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</si>
  <si>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</si>
  <si>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</si>
  <si>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</si>
  <si>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</si>
  <si>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</si>
  <si>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</si>
  <si>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</si>
  <si>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</si>
  <si>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</si>
  <si>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</si>
  <si>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</si>
  <si>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</si>
  <si>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</si>
  <si>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</si>
  <si>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</si>
  <si>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</si>
  <si>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</si>
  <si>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</si>
  <si>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</si>
  <si>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</si>
  <si>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</si>
  <si>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</si>
  <si>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</si>
  <si>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</si>
  <si>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</si>
  <si>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</si>
  <si>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</si>
  <si>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</si>
  <si>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</si>
  <si>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</si>
  <si>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</si>
  <si>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</si>
  <si>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</si>
  <si>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</si>
  <si>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</si>
  <si>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</si>
  <si>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</si>
  <si>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</si>
  <si>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</si>
  <si>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</si>
  <si>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</si>
  <si>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</si>
  <si>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</si>
  <si>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</si>
  <si>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</si>
  <si>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</si>
  <si>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</si>
  <si>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</si>
  <si>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</si>
  <si>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</si>
  <si>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</si>
  <si>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</si>
  <si>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</si>
  <si>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</si>
  <si>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</si>
  <si>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</si>
  <si>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</si>
  <si>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</si>
  <si>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</si>
  <si>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</si>
  <si>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</si>
  <si>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</si>
  <si>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</si>
  <si>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</si>
  <si>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</si>
  <si>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</si>
  <si>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</si>
  <si>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</si>
  <si>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</si>
  <si>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</si>
  <si>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</si>
  <si>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</si>
  <si>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</si>
  <si>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</si>
  <si>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</si>
  <si>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</si>
  <si>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</si>
  <si>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</si>
  <si>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</si>
  <si>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</si>
  <si>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</si>
  <si>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</si>
  <si>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</si>
  <si>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</si>
  <si>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</si>
  <si>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</si>
  <si>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</si>
  <si>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</si>
  <si>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</si>
  <si>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</si>
  <si>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</si>
  <si>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</si>
  <si>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</si>
  <si>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</si>
  <si>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</si>
  <si>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</si>
  <si>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</si>
  <si>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</si>
  <si>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</si>
  <si>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</si>
  <si>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</si>
  <si>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</si>
  <si>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</si>
  <si>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</si>
  <si>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</si>
  <si>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</si>
  <si>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</si>
  <si>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</si>
  <si>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</si>
  <si>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</si>
  <si>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</si>
  <si>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</si>
  <si>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</si>
  <si>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</si>
  <si>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</si>
  <si>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</si>
  <si>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</si>
  <si>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</si>
  <si>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</si>
  <si>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</si>
  <si>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</si>
  <si>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</si>
  <si>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</si>
  <si>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</si>
  <si>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</si>
  <si>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</si>
  <si>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</si>
  <si>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</si>
  <si>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</si>
  <si>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</si>
  <si>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</si>
  <si>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</si>
  <si>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</si>
  <si>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</si>
  <si>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</si>
  <si>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</si>
  <si>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</si>
  <si>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</si>
  <si>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</si>
  <si>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</si>
  <si>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</si>
  <si>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</si>
  <si>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</si>
  <si>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</si>
  <si>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</si>
  <si>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</si>
  <si>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</si>
  <si>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</si>
  <si>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</si>
  <si>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</si>
  <si>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</si>
  <si>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</si>
  <si>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</si>
  <si>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</si>
  <si>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</si>
  <si>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</si>
  <si>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</si>
  <si>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</si>
  <si>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</si>
  <si>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</si>
  <si>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</si>
  <si>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</si>
  <si>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</si>
  <si>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</si>
  <si>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</si>
  <si>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</si>
  <si>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</si>
  <si>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</si>
  <si>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</si>
  <si>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</si>
  <si>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</si>
  <si>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</si>
  <si>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</si>
  <si>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</si>
  <si>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</si>
  <si>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</si>
  <si>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</si>
  <si>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</si>
  <si>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</si>
  <si>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</si>
  <si>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</si>
  <si>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</si>
  <si>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</si>
  <si>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</si>
  <si>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</si>
  <si>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</si>
  <si>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</si>
  <si>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</si>
  <si>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</si>
  <si>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</si>
  <si>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</si>
  <si>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</si>
  <si>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</si>
  <si>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</si>
  <si>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</si>
  <si>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</si>
  <si>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</si>
  <si>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</si>
  <si>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</si>
  <si>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</si>
  <si>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</si>
  <si>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</si>
  <si>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</si>
  <si>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</si>
  <si>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</si>
  <si>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</si>
  <si>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</si>
  <si>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</si>
  <si>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</si>
  <si>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</si>
  <si>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</si>
  <si>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</si>
  <si>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</si>
  <si>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</si>
  <si>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</si>
  <si>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</si>
  <si>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</si>
  <si>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</si>
  <si>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</si>
  <si>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</si>
  <si>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</si>
  <si>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</si>
  <si>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</si>
  <si>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</si>
  <si>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</si>
  <si>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</si>
  <si>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</si>
  <si>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</si>
  <si>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</si>
  <si>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</si>
  <si>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</si>
  <si>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</si>
  <si>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</si>
  <si>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</si>
  <si>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</si>
  <si>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</si>
  <si>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</si>
  <si>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</si>
  <si>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</si>
  <si>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</si>
  <si>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</si>
  <si>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</si>
  <si>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</si>
  <si>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</si>
  <si>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</si>
  <si>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</si>
  <si>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</si>
  <si>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</si>
  <si>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</si>
  <si>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</si>
  <si>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</si>
  <si>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</si>
  <si>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</si>
  <si>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</si>
  <si>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</si>
  <si>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</si>
  <si>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</si>
  <si>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</si>
  <si>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</si>
  <si>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</si>
  <si>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</si>
  <si>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</si>
  <si>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</si>
  <si>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</si>
  <si>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</si>
  <si>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</si>
  <si>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</si>
  <si>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</si>
  <si>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</si>
  <si>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</si>
  <si>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</si>
  <si>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</si>
  <si>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</si>
  <si>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</si>
  <si>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</si>
  <si>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</si>
  <si>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</si>
  <si>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</si>
  <si>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</si>
  <si>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</si>
  <si>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</si>
  <si>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</si>
  <si>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</si>
  <si>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</si>
  <si>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</si>
  <si>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</si>
  <si>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</si>
  <si>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</si>
  <si>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</si>
  <si>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</si>
  <si>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</si>
  <si>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</si>
  <si>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</si>
  <si>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</si>
  <si>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</si>
  <si>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</si>
  <si>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</si>
  <si>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</si>
  <si>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</si>
  <si>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</si>
  <si>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</si>
  <si>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</si>
  <si>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</si>
  <si>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</si>
  <si>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</si>
  <si>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</si>
  <si>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</si>
  <si>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</si>
  <si>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</si>
  <si>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</si>
  <si>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</si>
  <si>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</si>
  <si>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</si>
  <si>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</si>
  <si>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</si>
  <si>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</si>
  <si>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</si>
  <si>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</si>
  <si>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</si>
  <si>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</si>
  <si>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</si>
  <si>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</si>
  <si>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</si>
  <si>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</si>
  <si>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</si>
  <si>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</si>
  <si>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</si>
  <si>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</si>
  <si>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</si>
  <si>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</si>
  <si>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</si>
  <si>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</si>
  <si>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</si>
  <si>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</si>
  <si>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</si>
  <si>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</si>
  <si>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</si>
  <si>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</si>
  <si>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</si>
  <si>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</si>
  <si>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</si>
  <si>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</si>
  <si>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</si>
  <si>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</si>
  <si>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</si>
  <si>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</si>
  <si>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</si>
  <si>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</si>
  <si>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</si>
  <si>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</si>
  <si>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</si>
  <si>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</si>
  <si>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</si>
  <si>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</si>
  <si>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</si>
  <si>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</si>
  <si>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</si>
  <si>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</si>
  <si>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</si>
  <si>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</si>
  <si>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</si>
  <si>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</si>
  <si>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</si>
  <si>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</si>
  <si>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</si>
  <si>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</si>
  <si>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</si>
  <si>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</si>
  <si>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</si>
  <si>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</si>
  <si>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</si>
  <si>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</si>
  <si>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</si>
  <si>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</si>
  <si>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</si>
  <si>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</si>
  <si>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</si>
  <si>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</si>
  <si>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</si>
  <si>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</si>
  <si>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</si>
  <si>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</si>
  <si>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</si>
  <si>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</si>
  <si>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</si>
  <si>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</si>
  <si>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</si>
  <si>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</si>
  <si>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</si>
  <si>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</si>
  <si>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</si>
  <si>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</si>
  <si>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</si>
  <si>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</si>
  <si>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</si>
  <si>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</si>
  <si>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</si>
  <si>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</si>
  <si>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</si>
  <si>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</si>
  <si>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</si>
  <si>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</si>
  <si>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</si>
  <si>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</si>
  <si>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</si>
  <si>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</si>
  <si>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</si>
  <si>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</si>
  <si>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</si>
  <si>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</si>
  <si>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</si>
  <si>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</si>
  <si>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</si>
  <si>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</si>
  <si>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</si>
  <si>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</si>
  <si>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</si>
  <si>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</si>
  <si>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</si>
  <si>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</si>
  <si>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</si>
  <si>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</si>
  <si>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</si>
  <si>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</si>
  <si>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</si>
  <si>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</si>
  <si>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</si>
  <si>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</si>
  <si>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</si>
  <si>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</si>
  <si>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</si>
  <si>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</si>
  <si>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</si>
  <si>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</si>
  <si>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</si>
  <si>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</si>
  <si>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</si>
  <si>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</si>
  <si>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</si>
  <si>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</si>
  <si>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</si>
  <si>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</si>
  <si>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</si>
  <si>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</si>
  <si>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</si>
  <si>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</si>
  <si>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</si>
  <si>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</si>
  <si>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</si>
  <si>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</si>
  <si>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</si>
  <si>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</si>
  <si>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</si>
  <si>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</si>
  <si>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</si>
  <si>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</si>
  <si>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</si>
  <si>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</si>
  <si>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</si>
  <si>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</si>
  <si>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</si>
  <si>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</si>
  <si>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</si>
  <si>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</si>
  <si>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</si>
  <si>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</si>
  <si>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</si>
  <si>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</si>
  <si>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</si>
  <si>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</si>
  <si>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</si>
  <si>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</si>
  <si>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</si>
  <si>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</si>
  <si>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</si>
  <si>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</si>
  <si>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</si>
  <si>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</si>
  <si>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</si>
  <si>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</si>
  <si>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</si>
  <si>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</si>
  <si>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</si>
  <si>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</si>
  <si>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</si>
  <si>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</si>
  <si>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</si>
  <si>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</si>
  <si>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</si>
  <si>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</si>
  <si>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</si>
  <si>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</si>
  <si>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</si>
  <si>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</si>
  <si>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</si>
  <si>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</si>
  <si>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</si>
  <si>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</si>
  <si>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</si>
  <si>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</si>
  <si>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</si>
  <si>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</si>
  <si>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</si>
  <si>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</si>
  <si>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</si>
  <si>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</si>
  <si>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</si>
  <si>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</si>
  <si>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</si>
  <si>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</si>
  <si>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</si>
  <si>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</si>
  <si>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</si>
  <si>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</si>
  <si>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</si>
  <si>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</si>
  <si>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</si>
  <si>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</si>
  <si>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</si>
  <si>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</si>
  <si>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</si>
  <si>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</si>
  <si>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</si>
  <si>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</si>
  <si>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</si>
  <si>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</si>
  <si>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</si>
  <si>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</si>
  <si>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</si>
  <si>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</si>
  <si>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</si>
  <si>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</si>
  <si>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</si>
  <si>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</si>
  <si>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</si>
  <si>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</si>
  <si>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</si>
  <si>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</si>
  <si>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</si>
  <si>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</si>
  <si>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</si>
  <si>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</si>
  <si>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</si>
  <si>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</si>
  <si>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</si>
  <si>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</si>
  <si>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</si>
  <si>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</si>
  <si>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</si>
  <si>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</si>
  <si>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</si>
  <si>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</si>
  <si>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</si>
  <si>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</si>
  <si>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</si>
  <si>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</si>
  <si>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</si>
  <si>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</si>
  <si>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</si>
  <si>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</si>
  <si>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</si>
  <si>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</si>
  <si>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</si>
  <si>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</si>
  <si>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</si>
  <si>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</si>
  <si>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</si>
  <si>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</si>
  <si>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</si>
  <si>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</si>
  <si>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</si>
  <si>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</si>
  <si>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</si>
  <si>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</si>
  <si>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</si>
  <si>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</si>
  <si>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</si>
  <si>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</si>
  <si>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</si>
  <si>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</si>
  <si>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</si>
  <si>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</si>
  <si>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</si>
  <si>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</si>
  <si>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</si>
  <si>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</si>
  <si>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</si>
  <si>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</si>
  <si>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</si>
  <si>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</si>
  <si>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</si>
  <si>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</si>
  <si>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</si>
  <si>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</si>
  <si>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</si>
  <si>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</si>
  <si>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</si>
  <si>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</si>
  <si>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</si>
  <si>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</si>
  <si>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</si>
  <si>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</si>
  <si>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</si>
  <si>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</si>
  <si>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</si>
  <si>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</si>
  <si>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</si>
  <si>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</si>
  <si>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</si>
  <si>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</si>
  <si>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</si>
  <si>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</si>
  <si>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</si>
  <si>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</si>
  <si>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</si>
  <si>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</si>
  <si>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</si>
  <si>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</si>
  <si>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</si>
  <si>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</si>
  <si>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</si>
  <si>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</si>
  <si>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</si>
  <si>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</si>
  <si>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</si>
  <si>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</si>
  <si>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</si>
  <si>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</si>
  <si>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</si>
  <si>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</si>
  <si>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</si>
  <si>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</si>
  <si>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</si>
  <si>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</si>
  <si>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</si>
  <si>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</si>
  <si>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</si>
  <si>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</si>
  <si>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</si>
  <si>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</si>
  <si>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</si>
  <si>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</si>
  <si>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</si>
  <si>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</si>
  <si>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</si>
  <si>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</si>
  <si>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</si>
  <si>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</si>
  <si>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</si>
  <si>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</si>
  <si>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</si>
  <si>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</si>
  <si>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</si>
  <si>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</si>
  <si>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</si>
  <si>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</si>
  <si>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</si>
  <si>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</si>
  <si>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</si>
  <si>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</si>
  <si>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</si>
  <si>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</si>
  <si>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</si>
  <si>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</si>
  <si>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</si>
  <si>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</si>
  <si>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</si>
  <si>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</si>
  <si>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</si>
  <si>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</si>
  <si>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</si>
  <si>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</si>
  <si>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</si>
  <si>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</si>
  <si>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</si>
  <si>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</si>
  <si>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</si>
  <si>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</si>
  <si>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</si>
  <si>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</si>
  <si>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</si>
  <si>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</si>
  <si>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</si>
  <si>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</si>
  <si>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</si>
  <si>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</si>
  <si>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</si>
  <si>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</si>
  <si>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</si>
  <si>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</si>
  <si>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</si>
  <si>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</si>
  <si>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</si>
  <si>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</si>
  <si>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</si>
  <si>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</si>
  <si>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</si>
  <si>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</si>
  <si>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</si>
  <si>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</si>
  <si>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</si>
  <si>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</si>
  <si>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</si>
  <si>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</si>
  <si>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</si>
  <si>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</si>
  <si>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</si>
  <si>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</si>
  <si>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</si>
  <si>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</si>
  <si>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</si>
  <si>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</si>
  <si>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</si>
  <si>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</si>
  <si>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</si>
  <si>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</si>
  <si>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</si>
  <si>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</si>
  <si>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</si>
  <si>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</si>
  <si>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</si>
  <si>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</si>
  <si>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</si>
  <si>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</si>
  <si>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</si>
  <si>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</si>
  <si>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</si>
  <si>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</si>
  <si>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</si>
  <si>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</si>
  <si>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</si>
  <si>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</si>
  <si>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</si>
  <si>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</si>
  <si>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</si>
  <si>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</si>
  <si>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</si>
  <si>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</si>
  <si>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</si>
  <si>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</si>
  <si>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</si>
  <si>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</si>
  <si>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</si>
  <si>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</si>
  <si>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</si>
  <si>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</si>
  <si>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</si>
  <si>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</si>
  <si>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</si>
  <si>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</si>
  <si>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</si>
  <si>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</si>
  <si>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</si>
  <si>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</si>
  <si>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</si>
  <si>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</si>
  <si>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</si>
  <si>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</si>
  <si>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</si>
  <si>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</si>
  <si>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</si>
  <si>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</si>
  <si>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</si>
  <si>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</si>
  <si>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</si>
  <si>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</si>
  <si>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</si>
  <si>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</si>
  <si>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</si>
  <si>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</si>
  <si>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</si>
  <si>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</si>
  <si>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</si>
  <si>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</si>
  <si>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</si>
  <si>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</si>
  <si>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</si>
  <si>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</si>
  <si>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</si>
  <si>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</si>
  <si>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</si>
  <si>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</si>
  <si>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</si>
  <si>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</si>
  <si>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</si>
  <si>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</si>
  <si>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</si>
  <si>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</si>
  <si>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</si>
  <si>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</si>
  <si>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</si>
  <si>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</si>
  <si>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</si>
  <si>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</si>
  <si>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</si>
  <si>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</si>
  <si>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</si>
  <si>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</si>
  <si>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</si>
  <si>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</si>
  <si>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</si>
  <si>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</si>
  <si>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</si>
  <si>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</si>
  <si>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</si>
  <si>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</si>
  <si>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</si>
  <si>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</si>
  <si>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</si>
  <si>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</si>
  <si>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</si>
  <si>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</si>
  <si>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</si>
  <si>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</si>
  <si>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</si>
  <si>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</si>
  <si>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</si>
  <si>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</si>
  <si>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</si>
  <si>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</si>
  <si>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</si>
  <si>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</si>
  <si>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</si>
  <si>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</si>
  <si>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</si>
  <si>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</si>
  <si>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</si>
  <si>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</si>
  <si>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</si>
  <si>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</si>
  <si>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</si>
  <si>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</si>
  <si>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</si>
  <si>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</si>
  <si>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</si>
  <si>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</si>
  <si>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</si>
  <si>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</si>
  <si>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</si>
  <si>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</si>
  <si>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</si>
  <si>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</si>
  <si>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</si>
  <si>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</si>
  <si>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</si>
  <si>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</si>
  <si>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</si>
  <si>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</si>
  <si>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</si>
  <si>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</si>
  <si>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</si>
  <si>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</si>
  <si>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</si>
  <si>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</si>
  <si>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</si>
  <si>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</si>
  <si>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</si>
  <si>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</si>
  <si>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</si>
  <si>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</si>
  <si>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</si>
  <si>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</si>
  <si>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</si>
  <si>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</si>
  <si>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</si>
  <si>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</si>
  <si>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</si>
  <si>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</si>
  <si>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</si>
  <si>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</si>
  <si>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</si>
  <si>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</si>
  <si>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</si>
  <si>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</si>
  <si>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</si>
  <si>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</si>
  <si>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</si>
  <si>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</si>
  <si>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</si>
  <si>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</si>
  <si>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</si>
  <si>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</si>
  <si>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</si>
  <si>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</si>
  <si>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</si>
  <si>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</si>
  <si>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</si>
  <si>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</si>
  <si>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</si>
  <si>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</si>
  <si>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</si>
  <si>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</si>
  <si>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</si>
  <si>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</si>
  <si>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</si>
  <si>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</si>
  <si>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</si>
  <si>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</si>
  <si>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</si>
  <si>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</si>
  <si>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</si>
  <si>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</si>
  <si>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</si>
  <si>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</si>
  <si>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</si>
  <si>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</si>
  <si>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</si>
  <si>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</si>
  <si>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</si>
  <si>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</si>
  <si>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</si>
  <si>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</si>
  <si>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</si>
  <si>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</si>
  <si>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</si>
  <si>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</si>
  <si>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</si>
  <si>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</si>
  <si>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</si>
  <si>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</si>
  <si>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</si>
  <si>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</si>
  <si>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</si>
  <si>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</si>
  <si>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</si>
  <si>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</si>
  <si>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</si>
  <si>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</si>
  <si>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</si>
  <si>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</si>
  <si>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</si>
  <si>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</si>
  <si>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</si>
  <si>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</si>
  <si>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</si>
  <si>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</si>
  <si>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</si>
  <si>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</si>
  <si>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</si>
  <si>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</si>
  <si>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</si>
  <si>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</si>
  <si>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</si>
  <si>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</si>
  <si>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</si>
  <si>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</si>
  <si>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</si>
  <si>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</si>
  <si>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</si>
  <si>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</si>
  <si>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</si>
  <si>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</si>
  <si>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</si>
  <si>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</si>
  <si>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</si>
  <si>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</si>
  <si>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</si>
  <si>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</si>
  <si>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</si>
  <si>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</si>
  <si>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</si>
  <si>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</si>
  <si>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</si>
  <si>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</si>
  <si>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</si>
  <si>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</si>
  <si>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</si>
  <si>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</si>
  <si>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</si>
  <si>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</si>
  <si>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</si>
  <si>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</si>
  <si>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</si>
  <si>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</si>
  <si>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</si>
  <si>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</si>
  <si>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</si>
  <si>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</si>
  <si>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</si>
  <si>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</si>
  <si>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</si>
  <si>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</si>
  <si>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</si>
  <si>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</si>
  <si>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</si>
  <si>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</si>
  <si>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</si>
  <si>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</si>
  <si>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</si>
  <si>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</si>
  <si>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</si>
  <si>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</si>
  <si>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</si>
  <si>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</si>
  <si>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</si>
  <si>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</si>
  <si>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</si>
  <si>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</si>
  <si>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</si>
  <si>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</si>
  <si>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</si>
  <si>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</si>
  <si>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</si>
  <si>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</si>
  <si>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</si>
  <si>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</si>
  <si>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</si>
  <si>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</si>
  <si>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</si>
  <si>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</si>
  <si>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</si>
  <si>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</si>
  <si>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</si>
  <si>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</si>
  <si>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</si>
  <si>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</si>
  <si>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</si>
  <si>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</si>
  <si>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</si>
  <si>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</si>
  <si>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</si>
  <si>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</si>
  <si>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</si>
  <si>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</si>
  <si>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</si>
  <si>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</si>
  <si>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</si>
  <si>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</si>
  <si>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</si>
  <si>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</si>
  <si>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</si>
  <si>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</si>
  <si>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</si>
  <si>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</si>
  <si>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</si>
  <si>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</si>
  <si>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</si>
  <si>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</si>
  <si>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</si>
  <si>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</si>
  <si>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</si>
  <si>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</si>
  <si>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</si>
  <si>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</si>
  <si>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</si>
  <si>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</si>
  <si>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</si>
  <si>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</si>
  <si>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</si>
  <si>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</si>
  <si>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</si>
  <si>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</si>
  <si>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</si>
  <si>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</si>
  <si>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</si>
  <si>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</si>
  <si>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</si>
  <si>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</si>
  <si>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</si>
  <si>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</si>
  <si>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</si>
  <si>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</si>
  <si>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</si>
  <si>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</si>
  <si>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</si>
  <si>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</si>
  <si>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</si>
  <si>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</si>
  <si>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</si>
  <si>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</si>
  <si>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</si>
  <si>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</si>
  <si>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</si>
  <si>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</si>
  <si>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</si>
  <si>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</si>
  <si>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</si>
  <si>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</si>
  <si>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</si>
  <si>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</si>
  <si>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</si>
  <si>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</si>
  <si>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</si>
  <si>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</si>
  <si>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</si>
  <si>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</si>
  <si>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</si>
  <si>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</si>
  <si>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</si>
  <si>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</si>
  <si>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</si>
  <si>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</si>
  <si>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</si>
  <si>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</si>
  <si>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</si>
  <si>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</si>
  <si>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</si>
  <si>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</si>
  <si>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</si>
  <si>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</si>
  <si>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</si>
  <si>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</si>
  <si>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</si>
  <si>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</si>
  <si>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</si>
  <si>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</si>
  <si>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</si>
  <si>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</si>
  <si>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</si>
  <si>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</si>
  <si>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</si>
  <si>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</si>
  <si>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</si>
  <si>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</si>
  <si>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</si>
  <si>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</si>
  <si>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</si>
  <si>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</si>
  <si>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</si>
  <si>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</si>
  <si>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</si>
  <si>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</si>
  <si>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</si>
  <si>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</si>
  <si>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</si>
  <si>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</si>
  <si>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</si>
  <si>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</si>
  <si>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</si>
  <si>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</si>
  <si>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</si>
  <si>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</si>
  <si>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</si>
  <si>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</si>
  <si>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</si>
  <si>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</si>
  <si>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</si>
  <si>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</si>
  <si>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</si>
  <si>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</si>
  <si>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</si>
  <si>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</si>
  <si>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</si>
  <si>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</si>
  <si>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</si>
  <si>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</si>
  <si>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</si>
  <si>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</si>
  <si>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</si>
  <si>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</si>
  <si>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</si>
  <si>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</si>
  <si>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</si>
  <si>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</si>
  <si>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</si>
  <si>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</si>
  <si>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</si>
  <si>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</si>
  <si>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</si>
  <si>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</si>
  <si>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</si>
  <si>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</si>
  <si>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</si>
  <si>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</si>
  <si>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</si>
  <si>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</si>
  <si>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</si>
  <si>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</si>
  <si>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</si>
  <si>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</si>
  <si>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</si>
  <si>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</si>
  <si>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</si>
  <si>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</si>
  <si>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</si>
  <si>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</si>
  <si>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</si>
  <si>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</si>
  <si>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</si>
  <si>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</si>
  <si>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</si>
  <si>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</si>
  <si>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</si>
  <si>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</si>
  <si>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</si>
  <si>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</si>
  <si>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</si>
  <si>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</si>
  <si>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</si>
  <si>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</si>
  <si>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</si>
  <si>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</si>
  <si>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</si>
  <si>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</si>
  <si>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</si>
  <si>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</si>
  <si>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</si>
  <si>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</si>
  <si>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</si>
  <si>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</si>
  <si>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</si>
  <si>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</si>
  <si>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</si>
  <si>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</si>
  <si>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</si>
  <si>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</si>
  <si>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</si>
  <si>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</si>
  <si>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</si>
  <si>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</si>
  <si>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</si>
  <si>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</si>
  <si>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</si>
  <si>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</si>
  <si>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</si>
  <si>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</si>
  <si>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</si>
  <si>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</si>
  <si>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</si>
  <si>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</si>
  <si>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</si>
  <si>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</si>
  <si>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</si>
  <si>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</si>
  <si>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</si>
  <si>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</si>
  <si>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</si>
  <si>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</si>
  <si>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</si>
  <si>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</si>
  <si>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</si>
  <si>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</si>
  <si>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</si>
  <si>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</si>
  <si>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</si>
  <si>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</si>
  <si>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</si>
  <si>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</si>
  <si>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</si>
  <si>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</si>
  <si>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</si>
  <si>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</si>
  <si>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</si>
  <si>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</si>
  <si>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</si>
  <si>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</si>
  <si>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</si>
  <si>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</si>
  <si>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</si>
  <si>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</si>
  <si>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</si>
  <si>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</si>
  <si>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</si>
  <si>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</si>
  <si>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</si>
  <si>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</si>
  <si>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</si>
  <si>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</si>
  <si>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</si>
  <si>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</si>
  <si>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</si>
  <si>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</si>
  <si>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</si>
  <si>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</si>
  <si>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</si>
  <si>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</si>
  <si>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</si>
  <si>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</si>
  <si>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</si>
  <si>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</si>
  <si>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</si>
  <si>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</si>
  <si>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</si>
  <si>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</si>
  <si>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</si>
  <si>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</si>
  <si>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</si>
  <si>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</si>
  <si>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</si>
  <si>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</si>
  <si>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</si>
  <si>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</si>
  <si>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</si>
  <si>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</si>
  <si>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</si>
  <si>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</si>
  <si>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</si>
  <si>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</si>
  <si>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</si>
  <si>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</si>
  <si>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</si>
  <si>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</si>
  <si>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</si>
  <si>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</si>
  <si>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</si>
  <si>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</si>
  <si>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</si>
  <si>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</si>
  <si>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</si>
  <si>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</si>
  <si>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</si>
  <si>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</si>
  <si>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</si>
  <si>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</si>
  <si>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</si>
  <si>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</si>
  <si>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</si>
  <si>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</si>
  <si>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</si>
  <si>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</si>
  <si>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</si>
  <si>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</si>
  <si>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</si>
  <si>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</si>
  <si>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</si>
  <si>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</si>
  <si>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</si>
  <si>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</si>
  <si>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</si>
  <si>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</si>
  <si>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</si>
  <si>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</si>
  <si>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</si>
  <si>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</si>
  <si>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</si>
  <si>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</si>
  <si>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</si>
  <si>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</si>
  <si>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</si>
  <si>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</si>
  <si>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</si>
  <si>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</si>
  <si>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</si>
  <si>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</si>
  <si>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</si>
  <si>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</si>
  <si>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</si>
  <si>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</si>
  <si>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</si>
  <si>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</si>
  <si>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</si>
  <si>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</si>
  <si>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</si>
  <si>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</si>
  <si>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</si>
  <si>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</si>
  <si>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</si>
  <si>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</si>
  <si>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</si>
  <si>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</si>
  <si>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</si>
  <si>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</si>
  <si>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</si>
  <si>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</si>
  <si>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</si>
  <si>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</si>
  <si>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</si>
  <si>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</si>
  <si>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</si>
  <si>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</si>
  <si>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</si>
  <si>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</si>
  <si>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</si>
  <si>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</si>
  <si>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</si>
  <si>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</si>
  <si>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</si>
  <si>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</si>
  <si>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</si>
  <si>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</si>
  <si>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</si>
  <si>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</si>
  <si>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</si>
  <si>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</si>
  <si>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</si>
  <si>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</si>
  <si>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</si>
  <si>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</si>
  <si>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</si>
  <si>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</si>
  <si>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</si>
  <si>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</si>
  <si>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</si>
  <si>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</si>
  <si>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</si>
  <si>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</si>
  <si>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</si>
  <si>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</si>
  <si>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</si>
  <si>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</si>
  <si>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</si>
  <si>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</si>
  <si>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</si>
  <si>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</si>
  <si>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</si>
  <si>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</si>
  <si>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</si>
  <si>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</si>
  <si>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</si>
  <si>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</si>
  <si>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</si>
  <si>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</si>
  <si>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</si>
  <si>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</si>
  <si>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</si>
  <si>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</si>
  <si>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</si>
  <si>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</si>
  <si>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</si>
  <si>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</si>
  <si>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</si>
  <si>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</si>
  <si>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</si>
  <si>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</si>
  <si>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</si>
  <si>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</si>
  <si>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</si>
  <si>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</si>
  <si>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</si>
  <si>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</si>
  <si>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</si>
  <si>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</si>
  <si>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</si>
  <si>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</si>
  <si>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</si>
  <si>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</si>
  <si>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</si>
  <si>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</si>
  <si>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</si>
  <si>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</si>
  <si>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</si>
  <si>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</si>
  <si>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</si>
  <si>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</si>
  <si>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</si>
  <si>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</si>
  <si>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</si>
  <si>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</si>
  <si>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</si>
  <si>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</si>
  <si>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</si>
  <si>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</si>
  <si>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</si>
  <si>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</si>
  <si>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</si>
  <si>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</si>
  <si>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</si>
  <si>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</si>
  <si>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</si>
  <si>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</si>
  <si>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</si>
  <si>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</si>
  <si>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</si>
  <si>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</si>
  <si>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</si>
  <si>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</si>
  <si>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</si>
  <si>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</si>
  <si>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</si>
  <si>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</si>
  <si>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</si>
  <si>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</si>
  <si>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</si>
  <si>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</si>
  <si>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</si>
  <si>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</si>
  <si>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</si>
  <si>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</si>
  <si>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</si>
  <si>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</si>
  <si>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</si>
  <si>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</si>
  <si>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</si>
  <si>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</si>
  <si>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</si>
  <si>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</si>
  <si>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</si>
  <si>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</si>
  <si>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</si>
  <si>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</si>
  <si>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</si>
  <si>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</si>
  <si>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</si>
  <si>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</si>
  <si>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</si>
  <si>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</si>
  <si>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</si>
  <si>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</si>
  <si>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</si>
  <si>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</si>
  <si>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</si>
  <si>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</si>
  <si>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</si>
  <si>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</si>
  <si>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</si>
  <si>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</si>
  <si>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</si>
  <si>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</si>
  <si>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</si>
  <si>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</si>
  <si>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</si>
  <si>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</si>
  <si>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</si>
  <si>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</si>
  <si>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</si>
  <si>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</si>
  <si>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</si>
  <si>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</si>
  <si>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</si>
  <si>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</si>
  <si>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</si>
  <si>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</si>
  <si>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</si>
  <si>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</si>
  <si>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</si>
  <si>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</si>
  <si>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</si>
  <si>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</si>
  <si>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</si>
  <si>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</si>
  <si>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</si>
  <si>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</si>
  <si>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</si>
  <si>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</si>
  <si>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</si>
  <si>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</si>
  <si>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</si>
  <si>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</si>
  <si>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</si>
  <si>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</si>
  <si>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</si>
  <si>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</si>
  <si>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</si>
  <si>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</si>
  <si>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</si>
  <si>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</si>
  <si>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</si>
  <si>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</si>
  <si>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</si>
  <si>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</si>
  <si>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</si>
  <si>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</si>
  <si>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</si>
  <si>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</si>
  <si>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</si>
  <si>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</si>
  <si>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</si>
  <si>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</si>
  <si>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</si>
  <si>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</si>
  <si>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</si>
  <si>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</si>
  <si>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</si>
  <si>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</si>
  <si>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</si>
  <si>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</si>
  <si>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</si>
  <si>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</si>
  <si>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</si>
  <si>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</si>
  <si>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</si>
  <si>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</si>
  <si>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</si>
  <si>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</si>
  <si>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</si>
  <si>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</si>
  <si>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</si>
  <si>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</si>
  <si>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</si>
  <si>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</si>
  <si>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</si>
  <si>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</si>
  <si>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</si>
  <si>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</si>
  <si>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</si>
  <si>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</si>
  <si>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</si>
  <si>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</si>
  <si>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</si>
  <si>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</si>
  <si>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</si>
  <si>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</si>
  <si>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</si>
  <si>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</si>
  <si>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</si>
  <si>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</si>
  <si>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</si>
  <si>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</si>
  <si>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</si>
  <si>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</si>
  <si>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</si>
  <si>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</si>
  <si>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</si>
  <si>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</si>
  <si>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</si>
  <si>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</si>
  <si>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</si>
  <si>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</si>
  <si>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</si>
  <si>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</si>
  <si>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</si>
  <si>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</si>
  <si>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</si>
  <si>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</si>
  <si>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</si>
  <si>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</si>
  <si>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</si>
  <si>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</si>
  <si>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</si>
  <si>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</si>
  <si>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</si>
  <si>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</si>
  <si>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</si>
  <si>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</si>
  <si>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</si>
  <si>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</si>
  <si>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</si>
  <si>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</si>
  <si>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</si>
  <si>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</si>
  <si>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</si>
  <si>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</si>
  <si>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</si>
  <si>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</si>
  <si>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</si>
  <si>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</si>
  <si>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</si>
  <si>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</si>
  <si>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</si>
  <si>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</si>
  <si>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</si>
  <si>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</si>
  <si>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</si>
  <si>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</si>
  <si>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</si>
  <si>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</si>
  <si>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</si>
  <si>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</si>
  <si>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</si>
  <si>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</si>
  <si>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</si>
  <si>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</si>
  <si>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</si>
  <si>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</si>
  <si>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</si>
  <si>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</si>
  <si>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</si>
  <si>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</si>
  <si>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</si>
  <si>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</si>
  <si>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</si>
  <si>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</si>
  <si>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</si>
  <si>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</si>
  <si>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</si>
  <si>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</si>
  <si>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</si>
  <si>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</si>
  <si>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</si>
  <si>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</si>
  <si>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</si>
  <si>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</si>
  <si>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</si>
  <si>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</si>
  <si>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</si>
  <si>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</si>
  <si>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</si>
  <si>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</si>
  <si>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</si>
  <si>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</si>
  <si>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</si>
  <si>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</si>
  <si>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</si>
  <si>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</si>
  <si>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</si>
  <si>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</si>
  <si>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</si>
  <si>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</si>
  <si>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</si>
  <si>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</si>
  <si>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</si>
  <si>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</si>
  <si>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</si>
  <si>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</si>
  <si>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</si>
  <si>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</si>
  <si>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</si>
  <si>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</si>
  <si>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</si>
  <si>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</si>
  <si>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</si>
  <si>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</si>
  <si>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</si>
  <si>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</si>
  <si>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</si>
  <si>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</si>
  <si>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</si>
  <si>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</si>
  <si>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</si>
  <si>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</si>
  <si>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</si>
  <si>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</si>
  <si>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</si>
  <si>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</si>
  <si>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</si>
  <si>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</si>
  <si>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</si>
  <si>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</si>
  <si>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</si>
  <si>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</si>
  <si>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</si>
  <si>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</si>
  <si>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</si>
  <si>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</si>
  <si>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</si>
  <si>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</si>
  <si>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</si>
  <si>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</si>
  <si>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</si>
  <si>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</si>
  <si>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</si>
  <si>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</si>
  <si>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</si>
  <si>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</si>
  <si>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</si>
  <si>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</si>
  <si>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</si>
  <si>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</si>
  <si>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</si>
  <si>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</si>
  <si>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</si>
  <si>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</si>
  <si>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</si>
  <si>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</si>
  <si>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</si>
  <si>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</si>
  <si>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</si>
  <si>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</si>
  <si>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</si>
  <si>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</si>
  <si>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</si>
  <si>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</si>
  <si>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</si>
  <si>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</si>
  <si>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</si>
  <si>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</si>
  <si>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</si>
  <si>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</si>
  <si>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</si>
  <si>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</si>
  <si>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</si>
  <si>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</si>
  <si>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</si>
  <si>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</si>
  <si>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</si>
  <si>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</si>
  <si>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</si>
  <si>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</si>
  <si>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</si>
  <si>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</si>
  <si>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</si>
  <si>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</si>
  <si>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</si>
  <si>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</si>
  <si>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</si>
  <si>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</si>
  <si>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</si>
  <si>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</si>
  <si>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</si>
  <si>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</si>
  <si>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</si>
  <si>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</si>
  <si>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</si>
  <si>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</si>
  <si>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</si>
  <si>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</si>
  <si>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</si>
  <si>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</si>
  <si>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</si>
  <si>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</si>
  <si>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</si>
  <si>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</si>
  <si>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</si>
  <si>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</si>
  <si>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</si>
  <si>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</si>
  <si>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</si>
  <si>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</si>
  <si>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</si>
  <si>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</si>
  <si>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</si>
  <si>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</si>
  <si>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</si>
  <si>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</si>
  <si>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</si>
  <si>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</si>
  <si>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</si>
  <si>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</si>
  <si>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</si>
  <si>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</si>
  <si>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</si>
  <si>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</si>
  <si>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</si>
  <si>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</si>
  <si>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</si>
  <si>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</si>
  <si>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</si>
  <si>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</si>
  <si>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</si>
  <si>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</si>
  <si>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</si>
  <si>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</si>
  <si>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</si>
  <si>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</si>
  <si>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</si>
  <si>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</si>
  <si>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</si>
  <si>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</si>
  <si>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</si>
  <si>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</si>
  <si>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</si>
  <si>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</si>
  <si>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</si>
  <si>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</si>
  <si>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</si>
  <si>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</si>
  <si>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</si>
  <si>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</si>
  <si>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</si>
  <si>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</si>
  <si>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</si>
  <si>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</si>
  <si>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</si>
  <si>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</si>
  <si>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</si>
  <si>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</si>
  <si>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</si>
  <si>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</si>
  <si>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</si>
  <si>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</si>
  <si>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</si>
  <si>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</si>
  <si>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</si>
  <si>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</si>
  <si>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</si>
  <si>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</si>
  <si>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</si>
  <si>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</si>
  <si>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</si>
  <si>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</si>
  <si>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</si>
  <si>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</si>
  <si>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</si>
  <si>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</si>
  <si>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</si>
  <si>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</si>
  <si>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</si>
  <si>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</si>
  <si>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</si>
  <si>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</si>
  <si>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</si>
  <si>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</si>
  <si>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</si>
  <si>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</si>
  <si>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</si>
  <si>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</si>
  <si>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</si>
  <si>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</si>
  <si>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</si>
  <si>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</si>
  <si>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</si>
  <si>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</si>
  <si>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</si>
  <si>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</si>
  <si>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</si>
  <si>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</si>
  <si>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</si>
  <si>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</si>
  <si>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</si>
  <si>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</si>
  <si>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</si>
  <si>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</si>
  <si>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</si>
  <si>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</si>
  <si>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</si>
  <si>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</si>
  <si>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</si>
  <si>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</si>
  <si>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</si>
  <si>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</si>
  <si>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</si>
  <si>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</si>
  <si>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</si>
  <si>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</si>
  <si>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</si>
  <si>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</si>
  <si>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</si>
  <si>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</si>
  <si>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</si>
  <si>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</si>
  <si>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</si>
  <si>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</si>
  <si>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</si>
  <si>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</si>
  <si>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</si>
  <si>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</si>
  <si>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</si>
  <si>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</si>
  <si>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</si>
  <si>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</si>
  <si>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</si>
  <si>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</si>
  <si>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</si>
  <si>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</si>
  <si>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</si>
  <si>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</si>
  <si>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</si>
  <si>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</si>
  <si>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</si>
  <si>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</si>
  <si>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</si>
  <si>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</si>
  <si>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</si>
  <si>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</si>
  <si>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</si>
  <si>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</si>
  <si>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</si>
  <si>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</si>
  <si>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</si>
  <si>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</si>
  <si>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</si>
  <si>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</si>
  <si>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</si>
  <si>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</si>
  <si>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</si>
  <si>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</si>
  <si>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</si>
  <si>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</si>
  <si>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</si>
  <si>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</si>
  <si>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</si>
  <si>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</si>
  <si>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</si>
  <si>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</si>
  <si>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</si>
  <si>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</si>
  <si>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</si>
  <si>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</si>
  <si>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</si>
  <si>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</si>
  <si>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</si>
  <si>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</si>
  <si>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</si>
  <si>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</si>
  <si>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</si>
  <si>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</si>
  <si>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</si>
  <si>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</si>
  <si>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</si>
  <si>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</si>
  <si>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</si>
  <si>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</si>
  <si>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</si>
  <si>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</si>
  <si>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</si>
  <si>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</si>
  <si>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</si>
  <si>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</si>
  <si>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</si>
  <si>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</si>
  <si>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</si>
  <si>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</si>
  <si>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</si>
  <si>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</si>
  <si>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</si>
  <si>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</si>
  <si>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</si>
  <si>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</si>
  <si>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</si>
  <si>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</si>
  <si>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</si>
  <si>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</si>
  <si>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</si>
  <si>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</si>
  <si>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</si>
  <si>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</si>
  <si>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</si>
  <si>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</si>
  <si>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</si>
  <si>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</si>
  <si>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</si>
  <si>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</si>
  <si>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</si>
  <si>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</si>
  <si>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</si>
  <si>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</si>
  <si>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</si>
  <si>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</si>
  <si>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</si>
  <si>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</si>
  <si>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</si>
  <si>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</si>
  <si>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</si>
  <si>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</si>
  <si>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</si>
  <si>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</si>
  <si>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</si>
  <si>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</si>
  <si>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</si>
  <si>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</si>
  <si>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</si>
  <si>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</si>
  <si>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</si>
  <si>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</si>
  <si>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</si>
  <si>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</si>
  <si>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</si>
  <si>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</si>
  <si>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</si>
  <si>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</si>
  <si>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</si>
  <si>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</si>
  <si>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</si>
  <si>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</si>
  <si>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</si>
  <si>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</si>
  <si>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</si>
  <si>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</si>
  <si>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</si>
  <si>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</si>
  <si>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</si>
  <si>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</si>
  <si>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</si>
  <si>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</si>
  <si>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</si>
  <si>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</si>
  <si>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</si>
  <si>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</si>
  <si>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</si>
  <si>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</si>
  <si>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</si>
  <si>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</si>
  <si>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</si>
  <si>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</si>
  <si>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</si>
  <si>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</si>
  <si>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</si>
  <si>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</si>
  <si>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</si>
  <si>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</si>
  <si>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</si>
  <si>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</si>
  <si>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</si>
  <si>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</si>
  <si>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</si>
  <si>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</si>
  <si>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</si>
  <si>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</si>
  <si>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</si>
  <si>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</si>
  <si>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</si>
  <si>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</si>
  <si>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</si>
  <si>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</si>
  <si>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</si>
  <si>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</si>
  <si>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</si>
  <si>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</si>
  <si>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</si>
  <si>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</si>
  <si>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</si>
  <si>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</si>
  <si>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</si>
  <si>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</si>
  <si>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</si>
  <si>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</si>
  <si>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</si>
  <si>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</si>
  <si>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</si>
  <si>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</si>
  <si>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</si>
  <si>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</si>
  <si>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</si>
  <si>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</si>
  <si>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</si>
  <si>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</si>
  <si>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</si>
  <si>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</si>
  <si>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</si>
  <si>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</si>
  <si>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</si>
  <si>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</si>
  <si>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</si>
  <si>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</si>
  <si>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</si>
  <si>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</si>
  <si>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</si>
  <si>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</si>
  <si>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</si>
  <si>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</si>
  <si>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</si>
  <si>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</si>
  <si>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</si>
  <si>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</si>
  <si>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</si>
  <si>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</si>
  <si>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</si>
  <si>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</si>
  <si>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</si>
  <si>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</si>
  <si>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</si>
  <si>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</si>
  <si>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</si>
  <si>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</si>
  <si>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</si>
  <si>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</si>
  <si>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</si>
  <si>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</si>
  <si>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</si>
  <si>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</si>
  <si>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</si>
  <si>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</si>
  <si>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</si>
  <si>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</si>
  <si>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</si>
  <si>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</si>
  <si>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</si>
  <si>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</si>
  <si>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</si>
  <si>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</si>
  <si>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</si>
  <si>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</si>
  <si>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</si>
  <si>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</si>
  <si>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</si>
  <si>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</si>
  <si>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</si>
  <si>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</si>
  <si>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</si>
  <si>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</si>
  <si>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</si>
  <si>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</si>
  <si>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</si>
  <si>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</si>
  <si>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</si>
  <si>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</si>
  <si>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</si>
  <si>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</si>
  <si>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</si>
  <si>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</si>
  <si>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</si>
  <si>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</si>
  <si>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</si>
  <si>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</si>
  <si>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</si>
  <si>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</si>
  <si>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</si>
  <si>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</si>
  <si>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</si>
  <si>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</si>
  <si>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</si>
  <si>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</si>
  <si>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</si>
  <si>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</si>
  <si>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</si>
  <si>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</si>
  <si>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</si>
  <si>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</si>
  <si>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</si>
  <si>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</si>
  <si>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</si>
  <si>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</si>
  <si>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</si>
  <si>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</si>
  <si>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</si>
  <si>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</si>
  <si>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</si>
  <si>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</si>
  <si>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</si>
  <si>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</si>
  <si>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</si>
  <si>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</si>
  <si>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</si>
  <si>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</si>
  <si>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</si>
  <si>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</si>
  <si>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</si>
  <si>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</si>
  <si>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</si>
  <si>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</si>
  <si>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</si>
  <si>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</si>
  <si>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</si>
  <si>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</si>
  <si>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</si>
  <si>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</si>
  <si>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</si>
  <si>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</si>
  <si>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</si>
  <si>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</si>
  <si>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</si>
  <si>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</si>
  <si>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</si>
  <si>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</si>
  <si>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</si>
  <si>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</si>
  <si>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</si>
  <si>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</si>
  <si>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</si>
  <si>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</si>
  <si>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</si>
  <si>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</si>
  <si>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</si>
  <si>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</si>
  <si>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</si>
  <si>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</si>
  <si>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</si>
  <si>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</si>
  <si>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</si>
  <si>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</si>
  <si>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</si>
  <si>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</si>
  <si>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</si>
  <si>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</si>
  <si>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</si>
  <si>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</si>
  <si>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</si>
  <si>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</si>
  <si>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</si>
  <si>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</si>
  <si>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</si>
  <si>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</si>
  <si>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</si>
  <si>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</si>
  <si>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</si>
  <si>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</si>
  <si>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</si>
  <si>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</si>
  <si>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</si>
  <si>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</si>
  <si>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</si>
  <si>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</si>
  <si>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</si>
  <si>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</si>
  <si>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</si>
  <si>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</si>
  <si>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</si>
  <si>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</si>
  <si>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</si>
  <si>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</si>
  <si>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</si>
  <si>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</si>
  <si>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</si>
  <si>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</si>
  <si>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</si>
  <si>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</si>
  <si>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</si>
  <si>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</si>
  <si>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</si>
  <si>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</si>
  <si>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</si>
  <si>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</si>
  <si>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</si>
  <si>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</si>
  <si>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</si>
  <si>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</si>
  <si>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</si>
  <si>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</si>
  <si>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</si>
  <si>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</si>
  <si>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</si>
  <si>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</si>
  <si>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</si>
  <si>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</si>
  <si>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</si>
  <si>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</si>
  <si>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</si>
  <si>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</si>
  <si>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</si>
  <si>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</si>
  <si>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</si>
  <si>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</si>
  <si>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</si>
  <si>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</si>
  <si>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</si>
  <si>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</si>
  <si>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</si>
  <si>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</si>
  <si>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</si>
  <si>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</si>
  <si>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</si>
  <si>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</si>
  <si>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</si>
  <si>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</si>
  <si>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</si>
  <si>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</si>
  <si>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</si>
  <si>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</si>
  <si>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</si>
  <si>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</si>
  <si>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</si>
  <si>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</si>
  <si>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</si>
  <si>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</si>
  <si>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</si>
  <si>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</si>
  <si>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</si>
  <si>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</si>
  <si>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</si>
  <si>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</si>
  <si>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</si>
  <si>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</si>
  <si>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</si>
  <si>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</si>
  <si>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</si>
  <si>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</si>
  <si>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</si>
  <si>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</si>
  <si>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</si>
  <si>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</si>
  <si>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</si>
  <si>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</si>
  <si>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</si>
  <si>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</si>
  <si>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</si>
  <si>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</si>
  <si>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</si>
  <si>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</si>
  <si>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</si>
  <si>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</si>
  <si>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</si>
  <si>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</si>
  <si>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</si>
  <si>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</si>
  <si>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</si>
  <si>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</si>
  <si>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</si>
  <si>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</si>
  <si>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</si>
  <si>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</si>
  <si>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</si>
  <si>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</si>
  <si>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</si>
  <si>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</si>
  <si>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</si>
  <si>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</si>
  <si>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</si>
  <si>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</si>
  <si>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</si>
  <si>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</si>
  <si>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</si>
  <si>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</si>
  <si>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</si>
  <si>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</si>
  <si>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</si>
  <si>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</si>
  <si>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</si>
  <si>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</si>
  <si>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</si>
  <si>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</si>
  <si>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</si>
  <si>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</si>
  <si>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</si>
  <si>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</si>
  <si>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</si>
  <si>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</si>
  <si>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</si>
  <si>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</si>
  <si>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</si>
  <si>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</si>
  <si>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</si>
  <si>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</si>
  <si>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</si>
  <si>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</si>
  <si>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</si>
  <si>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</si>
  <si>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</si>
  <si>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</si>
  <si>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</si>
  <si>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</si>
  <si>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</si>
  <si>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</si>
  <si>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</si>
  <si>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</si>
  <si>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</si>
  <si>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</si>
  <si>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</si>
  <si>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</si>
  <si>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</si>
  <si>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</si>
  <si>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</si>
  <si>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</si>
  <si>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</si>
  <si>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</si>
  <si>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</si>
  <si>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</si>
  <si>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</si>
  <si>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</si>
  <si>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</si>
  <si>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</si>
  <si>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</si>
  <si>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</si>
  <si>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</si>
  <si>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</si>
  <si>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</si>
  <si>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</si>
  <si>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</si>
  <si>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</si>
  <si>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</si>
  <si>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</si>
  <si>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</si>
  <si>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</si>
  <si>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</si>
  <si>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</si>
  <si>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</si>
  <si>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</si>
  <si>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</si>
  <si>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</si>
  <si>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</si>
  <si>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</si>
  <si>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</si>
  <si>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</si>
  <si>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</si>
  <si>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</si>
  <si>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</si>
  <si>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</si>
  <si>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</si>
  <si>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</si>
  <si>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</si>
  <si>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</si>
  <si>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</si>
  <si>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</si>
  <si>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</si>
  <si>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</si>
  <si>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</si>
  <si>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</si>
  <si>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</si>
  <si>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</si>
  <si>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</si>
  <si>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</si>
  <si>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</si>
  <si>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</si>
  <si>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</si>
  <si>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</si>
  <si>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</si>
  <si>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</si>
  <si>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</si>
  <si>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</si>
  <si>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</si>
  <si>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</si>
  <si>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</si>
  <si>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</si>
  <si>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</si>
  <si>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</si>
  <si>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</si>
  <si>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</si>
  <si>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</si>
  <si>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</si>
  <si>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</si>
  <si>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</si>
  <si>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</si>
  <si>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</si>
  <si>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</si>
  <si>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</si>
  <si>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</si>
  <si>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</si>
  <si>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</si>
  <si>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</si>
  <si>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</si>
  <si>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</si>
  <si>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</si>
  <si>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</si>
  <si>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</si>
  <si>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</si>
  <si>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</si>
  <si>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</si>
  <si>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</si>
  <si>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</si>
  <si>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</si>
  <si>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</si>
  <si>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</si>
  <si>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</si>
  <si>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</si>
  <si>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</si>
  <si>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</si>
  <si>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</si>
  <si>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</si>
  <si>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</si>
  <si>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</si>
  <si>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</si>
  <si>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</si>
  <si>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</si>
  <si>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</si>
  <si>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</si>
  <si>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</si>
  <si>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</si>
  <si>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</si>
  <si>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</si>
  <si>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</si>
  <si>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</si>
  <si>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</si>
  <si>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</si>
  <si>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</si>
  <si>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</si>
  <si>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</si>
  <si>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</si>
  <si>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</si>
  <si>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</si>
  <si>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</si>
  <si>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</si>
  <si>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</si>
  <si>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</si>
  <si>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</si>
  <si>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</si>
  <si>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</si>
  <si>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</si>
  <si>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</si>
  <si>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</si>
  <si>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</si>
  <si>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</si>
  <si>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</si>
  <si>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</si>
  <si>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</si>
  <si>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</si>
  <si>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</si>
  <si>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</si>
  <si>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</si>
  <si>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</si>
  <si>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</si>
  <si>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</si>
  <si>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</si>
  <si>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</si>
  <si>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</si>
  <si>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</si>
  <si>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</si>
  <si>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</si>
  <si>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</si>
  <si>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</si>
  <si>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</si>
  <si>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</si>
  <si>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</si>
  <si>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</si>
  <si>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</si>
  <si>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</si>
  <si>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</si>
  <si>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</si>
  <si>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</si>
  <si>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</si>
  <si>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</si>
  <si>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</si>
  <si>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</si>
  <si>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</si>
  <si>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</si>
  <si>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</si>
  <si>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</si>
  <si>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</si>
  <si>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</si>
  <si>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</si>
  <si>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</si>
  <si>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</si>
  <si>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</si>
  <si>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</si>
  <si>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</si>
  <si>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</si>
  <si>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</si>
  <si>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</si>
  <si>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</si>
  <si>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</si>
  <si>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</si>
  <si>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</si>
  <si>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</si>
  <si>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</si>
  <si>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</si>
  <si>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</si>
  <si>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</si>
  <si>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</si>
  <si>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</si>
  <si>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</si>
  <si>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</si>
  <si>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</si>
  <si>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</si>
  <si>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</si>
  <si>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</si>
  <si>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</si>
  <si>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</si>
  <si>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</si>
  <si>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</si>
  <si>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</si>
  <si>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</si>
  <si>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</si>
  <si>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</si>
  <si>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</si>
  <si>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</si>
  <si>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</si>
  <si>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</si>
  <si>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</si>
  <si>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</si>
  <si>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</si>
  <si>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</si>
  <si>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</si>
  <si>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</si>
  <si>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</si>
  <si>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</si>
  <si>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</si>
  <si>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</si>
  <si>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</si>
  <si>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</si>
  <si>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</si>
  <si>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</si>
  <si>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</si>
  <si>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</si>
  <si>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</si>
  <si>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</si>
  <si>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</si>
  <si>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</si>
  <si>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</si>
  <si>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</si>
  <si>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</si>
  <si>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</si>
  <si>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</si>
  <si>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</si>
  <si>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</si>
  <si>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</si>
  <si>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</si>
  <si>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</si>
  <si>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</si>
  <si>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</si>
  <si>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</si>
  <si>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</si>
  <si>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</si>
  <si>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</si>
  <si>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</si>
  <si>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</si>
  <si>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</si>
  <si>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</si>
  <si>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</si>
  <si>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</si>
  <si>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</si>
  <si>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</si>
  <si>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</si>
  <si>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</si>
  <si>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</si>
  <si>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</si>
  <si>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</si>
  <si>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</si>
  <si>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</si>
  <si>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</si>
  <si>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</si>
  <si>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</si>
  <si>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</si>
  <si>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</si>
  <si>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</si>
  <si>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</si>
  <si>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</si>
  <si>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</si>
  <si>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</si>
  <si>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</si>
  <si>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</si>
  <si>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</si>
  <si>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</si>
  <si>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</si>
  <si>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</si>
  <si>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</si>
  <si>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</si>
  <si>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</si>
  <si>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</si>
  <si>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</si>
  <si>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</si>
  <si>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</si>
  <si>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</si>
  <si>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</si>
  <si>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</si>
  <si>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</si>
  <si>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</si>
  <si>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</si>
  <si>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</si>
  <si>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</si>
  <si>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</si>
  <si>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</si>
  <si>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</si>
  <si>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</si>
  <si>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</si>
  <si>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</si>
  <si>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</si>
  <si>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</si>
  <si>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</si>
  <si>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</si>
  <si>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</si>
  <si>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</si>
  <si>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</si>
  <si>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</si>
  <si>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</si>
  <si>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</si>
  <si>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</si>
  <si>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</si>
  <si>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</si>
  <si>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</si>
  <si>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</si>
  <si>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</si>
  <si>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</si>
  <si>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</si>
  <si>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</si>
  <si>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</si>
  <si>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</si>
  <si>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</si>
  <si>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</si>
  <si>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</si>
  <si>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</si>
  <si>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</si>
  <si>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</si>
  <si>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</si>
  <si>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</si>
  <si>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</si>
  <si>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</si>
  <si>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</si>
  <si>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</si>
  <si>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</si>
  <si>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</si>
  <si>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</si>
  <si>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</si>
  <si>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</si>
  <si>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</si>
  <si>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</si>
  <si>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</si>
  <si>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</si>
  <si>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</si>
  <si>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</si>
  <si>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</si>
  <si>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</si>
  <si>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</si>
  <si>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</si>
  <si>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</si>
  <si>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</si>
  <si>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</si>
  <si>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</si>
  <si>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</si>
  <si>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</si>
  <si>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</si>
  <si>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</si>
  <si>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</si>
  <si>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</si>
  <si>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</si>
  <si>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</si>
  <si>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</si>
  <si>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</si>
  <si>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</si>
  <si>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</si>
  <si>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</si>
  <si>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</si>
  <si>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</si>
  <si>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</si>
  <si>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</si>
  <si>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</si>
  <si>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</si>
  <si>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</si>
  <si>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</si>
  <si>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</si>
  <si>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</si>
  <si>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</si>
  <si>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</si>
  <si>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</si>
  <si>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</si>
  <si>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</si>
  <si>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</si>
  <si>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</si>
  <si>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</si>
  <si>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</si>
  <si>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</si>
  <si>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</si>
  <si>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</si>
  <si>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</si>
  <si>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</si>
  <si>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</si>
  <si>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</si>
  <si>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</si>
  <si>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</si>
  <si>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</si>
  <si>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</si>
  <si>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</si>
  <si>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</si>
  <si>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</si>
  <si>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</si>
  <si>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</si>
  <si>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</si>
  <si>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</si>
  <si>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</si>
  <si>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</si>
  <si>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</si>
  <si>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</si>
  <si>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</si>
  <si>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</si>
  <si>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</si>
  <si>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</si>
  <si>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</si>
  <si>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</si>
  <si>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</si>
  <si>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</si>
  <si>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</si>
  <si>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</si>
  <si>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</si>
  <si>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</si>
  <si>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</si>
  <si>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</si>
  <si>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</si>
  <si>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</si>
  <si>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</si>
  <si>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</si>
  <si>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</si>
  <si>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</si>
  <si>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</si>
  <si>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</si>
  <si>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</si>
  <si>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</si>
  <si>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</si>
  <si>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</si>
  <si>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</si>
  <si>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</si>
  <si>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</si>
  <si>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</si>
  <si>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</si>
  <si>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</si>
  <si>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</si>
  <si>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</si>
  <si>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</si>
  <si>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</si>
  <si>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</si>
  <si>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</si>
  <si>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</si>
  <si>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</si>
  <si>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</si>
  <si>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</si>
  <si>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</si>
  <si>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</si>
  <si>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</si>
  <si>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</si>
  <si>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</si>
  <si>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</si>
  <si>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</si>
  <si>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</si>
  <si>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</si>
  <si>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</si>
  <si>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</si>
  <si>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</si>
  <si>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</si>
  <si>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</si>
  <si>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</si>
  <si>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</si>
  <si>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</si>
  <si>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</si>
  <si>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</si>
  <si>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</si>
  <si>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</si>
  <si>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</si>
  <si>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</si>
  <si>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</si>
  <si>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</si>
  <si>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</si>
  <si>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</si>
  <si>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</si>
  <si>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</si>
  <si>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</si>
  <si>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</si>
  <si>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</si>
  <si>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</si>
  <si>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</si>
  <si>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</si>
  <si>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</si>
  <si>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</si>
  <si>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</si>
  <si>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</si>
  <si>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</si>
  <si>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</si>
  <si>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</si>
  <si>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</si>
  <si>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</si>
  <si>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</si>
  <si>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</si>
  <si>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</si>
  <si>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</si>
  <si>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</si>
  <si>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</si>
  <si>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</si>
  <si>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</si>
  <si>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</si>
  <si>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</si>
  <si>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</si>
  <si>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</si>
  <si>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</si>
  <si>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</si>
  <si>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</si>
  <si>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</si>
  <si>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</si>
  <si>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</si>
  <si>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</si>
  <si>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</si>
  <si>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</si>
  <si>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</si>
  <si>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</si>
  <si>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</si>
  <si>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</si>
  <si>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</si>
  <si>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</si>
  <si>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</si>
  <si>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</si>
  <si>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</si>
  <si>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</si>
  <si>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</si>
  <si>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</si>
  <si>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</si>
  <si>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</si>
  <si>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</si>
  <si>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</si>
  <si>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</si>
  <si>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</si>
  <si>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</si>
  <si>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</si>
  <si>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</si>
  <si>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</si>
  <si>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</si>
  <si>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</si>
  <si>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</si>
  <si>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</si>
  <si>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</si>
  <si>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</si>
  <si>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</si>
  <si>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</si>
  <si>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</si>
  <si>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</si>
  <si>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</si>
  <si>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</si>
  <si>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</si>
  <si>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</si>
  <si>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</si>
  <si>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</si>
  <si>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</si>
  <si>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</si>
  <si>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</si>
  <si>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</si>
  <si>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</si>
  <si>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</si>
  <si>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</si>
  <si>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</si>
  <si>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</si>
  <si>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</si>
  <si>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</si>
  <si>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</si>
  <si>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</si>
  <si>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</si>
  <si>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</si>
  <si>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</si>
  <si>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</si>
  <si>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</si>
  <si>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</si>
  <si>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</si>
  <si>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</si>
  <si>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</si>
  <si>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</si>
  <si>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</si>
  <si>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</si>
  <si>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</si>
  <si>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</si>
  <si>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</si>
  <si>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</si>
  <si>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</si>
  <si>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</si>
  <si>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</si>
  <si>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</si>
  <si>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</si>
  <si>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</si>
  <si>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</si>
  <si>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</si>
  <si>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</si>
  <si>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</si>
  <si>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</si>
  <si>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</si>
  <si>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</si>
  <si>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</si>
  <si>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</si>
  <si>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</si>
  <si>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</si>
  <si>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</si>
  <si>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</si>
  <si>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</si>
  <si>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</si>
  <si>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</si>
  <si>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</si>
  <si>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</si>
  <si>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</si>
  <si>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</si>
  <si>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</si>
  <si>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</si>
  <si>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</si>
  <si>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</si>
  <si>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</si>
  <si>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</si>
  <si>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</si>
  <si>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</si>
  <si>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</si>
  <si>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</si>
  <si>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</si>
  <si>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</si>
  <si>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</si>
  <si>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</si>
  <si>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</si>
  <si>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</si>
  <si>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</si>
  <si>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</si>
  <si>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</si>
  <si>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</si>
  <si>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</si>
  <si>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</si>
  <si>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</si>
  <si>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</si>
  <si>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</si>
  <si>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</si>
  <si>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</si>
  <si>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</si>
  <si>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</si>
  <si>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</si>
  <si>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</si>
  <si>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</si>
  <si>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</si>
  <si>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</si>
  <si>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</si>
  <si>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</si>
  <si>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</si>
  <si>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</si>
  <si>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</si>
  <si>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</si>
  <si>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</si>
  <si>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</si>
  <si>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</si>
  <si>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</si>
  <si>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</si>
  <si>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</si>
  <si>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</si>
  <si>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</si>
  <si>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</si>
  <si>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</si>
  <si>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</si>
  <si>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</si>
  <si>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</si>
  <si>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</si>
  <si>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</si>
  <si>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</si>
  <si>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</si>
  <si>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</si>
  <si>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</si>
  <si>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</si>
  <si>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</si>
  <si>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</si>
  <si>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</si>
  <si>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</si>
  <si>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</si>
  <si>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</si>
  <si>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</si>
  <si>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</si>
  <si>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</si>
  <si>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</si>
  <si>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</si>
  <si>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</si>
  <si>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</si>
  <si>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</si>
  <si>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</si>
  <si>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</si>
  <si>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</si>
  <si>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</si>
  <si>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</si>
  <si>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</si>
  <si>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</si>
  <si>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</si>
  <si>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</si>
  <si>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</si>
  <si>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</si>
  <si>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</si>
  <si>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</si>
  <si>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</si>
  <si>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</si>
  <si>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</si>
  <si>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</si>
  <si>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</si>
  <si>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</si>
  <si>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</si>
  <si>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</si>
  <si>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</si>
  <si>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</si>
  <si>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</si>
  <si>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</si>
  <si>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</si>
  <si>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</si>
  <si>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</si>
  <si>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</si>
  <si>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</si>
  <si>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</si>
  <si>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</si>
  <si>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</si>
  <si>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</si>
  <si>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</si>
  <si>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</si>
  <si>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</si>
  <si>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</si>
  <si>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</si>
  <si>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</si>
  <si>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</si>
  <si>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</si>
  <si>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</si>
  <si>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</si>
  <si>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</si>
  <si>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</si>
  <si>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</si>
  <si>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</si>
  <si>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</si>
  <si>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</si>
  <si>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</si>
  <si>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</si>
  <si>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</si>
  <si>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</si>
  <si>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</si>
  <si>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</si>
  <si>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</si>
  <si>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</si>
  <si>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</si>
  <si>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</si>
  <si>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</si>
  <si>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</si>
  <si>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</si>
  <si>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</si>
  <si>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</si>
  <si>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</si>
  <si>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</si>
  <si>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</si>
  <si>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</si>
  <si>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</si>
  <si>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</si>
  <si>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</si>
  <si>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</si>
  <si>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</si>
  <si>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</si>
  <si>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</si>
  <si>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</si>
  <si>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</si>
  <si>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</si>
  <si>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</si>
  <si>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</si>
  <si>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</si>
  <si>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</si>
  <si>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</si>
  <si>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</si>
  <si>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</si>
  <si>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</si>
  <si>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</si>
  <si>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</si>
  <si>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</si>
  <si>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</si>
  <si>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</si>
  <si>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</si>
  <si>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</si>
  <si>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</si>
  <si>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</si>
  <si>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</si>
  <si>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</si>
  <si>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</si>
  <si>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</si>
  <si>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</si>
  <si>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</si>
  <si>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</si>
  <si>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</si>
  <si>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</si>
  <si>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</si>
  <si>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</si>
  <si>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</si>
  <si>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</si>
  <si>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</si>
  <si>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</si>
  <si>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</si>
  <si>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</si>
  <si>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</si>
  <si>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</si>
  <si>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</si>
  <si>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</si>
  <si>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</si>
  <si>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</si>
  <si>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</si>
  <si>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</si>
  <si>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</si>
  <si>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</si>
  <si>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</si>
  <si>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</si>
  <si>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</si>
  <si>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</si>
  <si>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</si>
  <si>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</si>
  <si>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</si>
  <si>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</si>
  <si>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</si>
  <si>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</si>
  <si>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</si>
  <si>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</si>
  <si>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</si>
  <si>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</si>
  <si>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</si>
  <si>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</si>
  <si>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</si>
  <si>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</si>
  <si>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</si>
  <si>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</si>
  <si>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</si>
  <si>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</si>
  <si>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</si>
  <si>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</si>
  <si>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</si>
  <si>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</si>
  <si>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</si>
  <si>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</si>
  <si>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</si>
  <si>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</si>
  <si>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</si>
  <si>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</si>
  <si>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</si>
  <si>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</si>
  <si>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</si>
  <si>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</si>
  <si>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</si>
  <si>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</si>
  <si>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</si>
  <si>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</si>
  <si>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</si>
  <si>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</si>
  <si>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</si>
  <si>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</si>
  <si>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</si>
  <si>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</si>
  <si>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</si>
  <si>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</si>
  <si>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</si>
  <si>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</si>
  <si>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</si>
  <si>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</si>
  <si>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</si>
  <si>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</si>
  <si>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</si>
  <si>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</si>
  <si>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</si>
  <si>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</si>
  <si>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</si>
  <si>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</si>
  <si>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</si>
  <si>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</si>
  <si>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</si>
  <si>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</si>
  <si>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</si>
  <si>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</si>
  <si>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</si>
  <si>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</si>
  <si>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</si>
  <si>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</si>
  <si>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</si>
  <si>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</si>
  <si>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</si>
  <si>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</si>
  <si>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</si>
  <si>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</si>
  <si>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</si>
  <si>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</si>
  <si>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</si>
  <si>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</si>
  <si>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</si>
  <si>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</si>
  <si>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</si>
  <si>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</si>
  <si>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</si>
  <si>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</si>
  <si>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</si>
  <si>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</si>
  <si>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</si>
  <si>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</si>
  <si>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</si>
  <si>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</si>
  <si>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</si>
  <si>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</si>
  <si>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</si>
  <si>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</si>
  <si>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</si>
  <si>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</si>
  <si>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</si>
  <si>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</si>
  <si>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</si>
  <si>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</si>
  <si>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</si>
  <si>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</si>
  <si>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</si>
  <si>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</si>
  <si>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</si>
  <si>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</si>
  <si>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</si>
  <si>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</si>
  <si>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</si>
  <si>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</si>
  <si>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</si>
  <si>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</si>
  <si>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</si>
  <si>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</si>
  <si>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</si>
  <si>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</si>
  <si>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</si>
  <si>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</si>
  <si>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</si>
  <si>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</si>
  <si>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</si>
  <si>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</si>
  <si>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</si>
  <si>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</si>
  <si>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</si>
  <si>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</si>
  <si>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</si>
  <si>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</si>
  <si>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</si>
  <si>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</si>
  <si>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</si>
  <si>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</si>
  <si>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</si>
  <si>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</si>
  <si>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</si>
  <si>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</si>
  <si>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</si>
  <si>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</si>
  <si>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</si>
  <si>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</si>
  <si>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</si>
  <si>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</si>
  <si>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</si>
  <si>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</si>
  <si>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</si>
  <si>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</si>
  <si>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</si>
  <si>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</si>
  <si>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</si>
  <si>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</si>
  <si>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</si>
  <si>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</si>
  <si>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</si>
  <si>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</si>
  <si>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</si>
  <si>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</si>
  <si>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</si>
  <si>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</si>
  <si>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</si>
  <si>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</si>
  <si>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</si>
  <si>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</si>
  <si>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</si>
  <si>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</si>
  <si>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</si>
  <si>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</si>
  <si>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</si>
  <si>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</si>
  <si>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</si>
  <si>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</si>
  <si>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</si>
  <si>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</si>
  <si>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</si>
  <si>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</si>
  <si>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</si>
  <si>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</si>
  <si>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</si>
  <si>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</si>
  <si>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</si>
  <si>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</si>
  <si>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</si>
  <si>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</si>
  <si>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</si>
  <si>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</si>
  <si>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</si>
  <si>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</si>
  <si>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</si>
  <si>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</si>
  <si>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</si>
  <si>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</si>
  <si>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</si>
  <si>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</si>
  <si>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</si>
  <si>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</si>
  <si>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</si>
  <si>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</si>
  <si>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</si>
  <si>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</si>
  <si>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</si>
  <si>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</si>
  <si>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</si>
  <si>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</si>
  <si>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</si>
  <si>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</si>
  <si>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</si>
  <si>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</si>
  <si>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</si>
  <si>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</si>
  <si>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</si>
  <si>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</si>
  <si>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</si>
  <si>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</si>
  <si>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</si>
  <si>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</si>
  <si>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</si>
  <si>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</si>
  <si>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</si>
  <si>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</si>
  <si>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</si>
  <si>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</si>
  <si>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</si>
  <si>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</si>
  <si>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</si>
  <si>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</si>
  <si>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</si>
  <si>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</si>
  <si>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</si>
  <si>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</si>
  <si>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</si>
  <si>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</si>
  <si>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</si>
  <si>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</si>
  <si>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</si>
  <si>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</si>
  <si>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</si>
  <si>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</si>
  <si>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</si>
  <si>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</si>
  <si>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</si>
  <si>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</si>
  <si>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</si>
  <si>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</si>
  <si>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</si>
  <si>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</si>
  <si>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</si>
  <si>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</si>
  <si>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</si>
  <si>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</si>
  <si>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</si>
  <si>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</si>
  <si>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</si>
  <si>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</si>
  <si>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</si>
  <si>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</si>
  <si>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</si>
  <si>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</si>
  <si>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</si>
  <si>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</si>
  <si>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</si>
  <si>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</si>
  <si>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</si>
  <si>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</si>
  <si>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</si>
  <si>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</si>
  <si>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</si>
  <si>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</si>
  <si>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</si>
  <si>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</si>
  <si>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</si>
  <si>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</si>
  <si>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</si>
  <si>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</si>
  <si>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</si>
  <si>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</si>
  <si>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</si>
  <si>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</si>
  <si>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</si>
  <si>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</si>
  <si>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</si>
  <si>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</si>
  <si>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</si>
  <si>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</si>
  <si>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</si>
  <si>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</si>
  <si>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</si>
  <si>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</si>
  <si>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</si>
  <si>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</si>
  <si>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</si>
  <si>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</si>
  <si>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</si>
  <si>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</si>
  <si>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</si>
  <si>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</si>
  <si>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</si>
  <si>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</si>
  <si>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</si>
  <si>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</si>
  <si>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</si>
  <si>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</si>
  <si>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</si>
  <si>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</si>
  <si>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</si>
  <si>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</si>
  <si>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</si>
  <si>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</si>
  <si>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</si>
  <si>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</si>
  <si>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</si>
  <si>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</si>
  <si>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</si>
  <si>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</si>
  <si>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</si>
  <si>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</si>
  <si>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</si>
  <si>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</si>
  <si>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</si>
  <si>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</si>
  <si>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</si>
  <si>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</si>
  <si>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</si>
  <si>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</si>
  <si>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</si>
  <si>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</si>
  <si>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</si>
  <si>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</si>
  <si>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</si>
  <si>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</si>
  <si>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</si>
  <si>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</si>
  <si>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</si>
  <si>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</si>
  <si>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</si>
  <si>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</si>
  <si>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</si>
  <si>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</si>
  <si>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</si>
  <si>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</si>
  <si>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</si>
  <si>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</si>
  <si>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</si>
  <si>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</si>
  <si>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</si>
  <si>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</si>
  <si>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</si>
  <si>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</si>
  <si>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</si>
  <si>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</si>
  <si>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</si>
  <si>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</si>
  <si>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</si>
  <si>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</si>
  <si>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</si>
  <si>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</si>
  <si>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</si>
  <si>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</si>
  <si>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</si>
  <si>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</si>
  <si>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</si>
  <si>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</si>
  <si>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</si>
  <si>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</si>
  <si>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</si>
  <si>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</si>
  <si>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</si>
  <si>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</si>
  <si>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</si>
  <si>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</si>
  <si>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</si>
  <si>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</si>
  <si>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</si>
  <si>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</si>
  <si>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</si>
  <si>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</si>
  <si>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</si>
  <si>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</si>
  <si>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</si>
  <si>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</si>
  <si>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</si>
  <si>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</si>
  <si>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</si>
  <si>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</si>
  <si>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</si>
  <si>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</si>
  <si>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</si>
  <si>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</si>
  <si>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</si>
  <si>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</si>
  <si>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</si>
  <si>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</si>
  <si>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</si>
  <si>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</si>
  <si>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</si>
  <si>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</si>
  <si>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</si>
  <si>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</si>
  <si>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</si>
  <si>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</si>
  <si>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</si>
  <si>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</si>
  <si>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</si>
  <si>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</si>
  <si>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</si>
  <si>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</si>
  <si>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</si>
  <si>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</si>
  <si>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</si>
  <si>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</si>
  <si>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</si>
  <si>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</si>
  <si>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</si>
  <si>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</si>
  <si>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</si>
  <si>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</si>
  <si>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</si>
  <si>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</si>
  <si>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</si>
  <si>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</si>
  <si>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</si>
  <si>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</si>
  <si>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</si>
  <si>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</si>
  <si>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</si>
  <si>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</si>
  <si>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</si>
  <si>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</si>
  <si>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</si>
  <si>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</si>
  <si>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</si>
  <si>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</si>
  <si>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</si>
  <si>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</si>
  <si>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</si>
  <si>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</si>
  <si>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</si>
  <si>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</si>
  <si>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</si>
  <si>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</si>
  <si>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</si>
  <si>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</si>
  <si>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</si>
  <si>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</si>
  <si>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</si>
  <si>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</si>
  <si>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</si>
  <si>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</si>
  <si>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</si>
  <si>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</si>
  <si>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</si>
  <si>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</si>
  <si>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</si>
  <si>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</si>
  <si>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</si>
  <si>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</si>
  <si>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</si>
  <si>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</si>
  <si>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</si>
  <si>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</si>
  <si>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</si>
  <si>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</si>
  <si>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</si>
  <si>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</si>
  <si>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</si>
  <si>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</si>
  <si>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</si>
  <si>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</si>
  <si>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</si>
  <si>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</si>
  <si>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</si>
  <si>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</si>
  <si>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</si>
  <si>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</si>
  <si>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</si>
  <si>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</si>
  <si>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</si>
  <si>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</si>
  <si>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</si>
  <si>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</si>
  <si>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</si>
  <si>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</si>
  <si>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</si>
  <si>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</si>
  <si>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</si>
  <si>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</si>
  <si>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</si>
  <si>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</si>
  <si>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</si>
  <si>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</si>
  <si>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</si>
  <si>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</si>
  <si>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</si>
  <si>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</si>
  <si>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</si>
  <si>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</si>
  <si>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</si>
  <si>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</si>
  <si>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</si>
  <si>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</si>
  <si>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</si>
  <si>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</si>
  <si>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</si>
  <si>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</si>
  <si>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</si>
  <si>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</si>
  <si>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</si>
  <si>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</si>
  <si>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</si>
  <si>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</si>
  <si>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</si>
  <si>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</si>
  <si>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</si>
  <si>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</si>
  <si>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</si>
  <si>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</si>
  <si>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</si>
  <si>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</si>
  <si>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</si>
  <si>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</si>
  <si>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</si>
  <si>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</si>
  <si>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</si>
  <si>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</si>
  <si>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</si>
  <si>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</si>
  <si>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</si>
  <si>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</si>
  <si>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</si>
  <si>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</si>
  <si>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</si>
  <si>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</si>
  <si>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</si>
  <si>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</si>
  <si>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</si>
  <si>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</si>
  <si>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</si>
  <si>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</si>
  <si>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</si>
  <si>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</si>
  <si>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</si>
  <si>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</si>
  <si>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</si>
  <si>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</si>
  <si>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</si>
  <si>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</si>
  <si>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</si>
  <si>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</si>
  <si>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</si>
  <si>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</si>
  <si>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</si>
  <si>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</si>
  <si>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</si>
  <si>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</si>
  <si>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</si>
  <si>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</si>
  <si>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</si>
  <si>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</si>
  <si>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</si>
  <si>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</si>
  <si>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</si>
  <si>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</si>
  <si>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</si>
  <si>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</si>
  <si>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</si>
  <si>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</si>
  <si>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</si>
  <si>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</si>
  <si>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</si>
  <si>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</si>
  <si>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</si>
  <si>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</si>
  <si>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</si>
  <si>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</si>
  <si>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</si>
  <si>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</si>
  <si>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</si>
  <si>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</si>
  <si>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</si>
  <si>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</si>
  <si>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</si>
  <si>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</si>
  <si>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</si>
  <si>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</si>
  <si>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</si>
  <si>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</si>
  <si>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</si>
  <si>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</si>
  <si>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</si>
  <si>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</si>
  <si>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</si>
  <si>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</si>
  <si>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</si>
  <si>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</si>
  <si>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</si>
  <si>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</si>
  <si>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</si>
  <si>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</si>
  <si>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</si>
  <si>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</si>
  <si>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</si>
  <si>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</si>
  <si>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</si>
  <si>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</si>
  <si>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</si>
  <si>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</si>
  <si>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</si>
  <si>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</si>
  <si>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</si>
  <si>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</si>
  <si>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</si>
  <si>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</si>
  <si>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</si>
  <si>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</si>
  <si>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</si>
  <si>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</si>
  <si>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</si>
  <si>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</si>
  <si>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</si>
  <si>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</si>
  <si>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</si>
  <si>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</si>
  <si>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</si>
  <si>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</si>
  <si>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</si>
  <si>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</si>
  <si>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</si>
  <si>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</si>
  <si>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</si>
  <si>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</si>
  <si>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</si>
  <si>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</si>
  <si>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</si>
  <si>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</si>
  <si>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</si>
  <si>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</si>
  <si>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</si>
  <si>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</si>
  <si>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</si>
  <si>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</si>
  <si>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</si>
  <si>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</si>
  <si>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</si>
  <si>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</si>
  <si>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</si>
  <si>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</si>
  <si>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</si>
  <si>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</si>
  <si>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</si>
  <si>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</si>
  <si>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</si>
  <si>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</si>
  <si>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</si>
  <si>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</si>
  <si>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</si>
  <si>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</si>
  <si>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</si>
  <si>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</si>
  <si>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</si>
  <si>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</si>
  <si>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</si>
  <si>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</si>
  <si>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</si>
  <si>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</si>
  <si>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</si>
  <si>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</si>
  <si>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</si>
  <si>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</si>
  <si>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</si>
  <si>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</si>
  <si>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</si>
  <si>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</si>
  <si>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</si>
  <si>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</si>
  <si>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</si>
  <si>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</si>
  <si>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</si>
  <si>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</si>
  <si>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</si>
  <si>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</si>
  <si>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</si>
  <si>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</si>
  <si>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</si>
  <si>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</si>
  <si>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</si>
  <si>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</si>
  <si>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</si>
  <si>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</si>
  <si>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</si>
  <si>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</si>
  <si>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</si>
  <si>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</si>
  <si>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</si>
  <si>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</si>
  <si>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</si>
  <si>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</si>
  <si>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</si>
  <si>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</si>
  <si>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</si>
  <si>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</si>
  <si>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</si>
  <si>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</si>
  <si>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</si>
  <si>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</si>
  <si>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</si>
  <si>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</si>
  <si>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</si>
  <si>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</si>
  <si>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</si>
  <si>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</si>
  <si>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</si>
  <si>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</si>
  <si>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</si>
  <si>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</si>
  <si>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</si>
  <si>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</si>
  <si>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</si>
  <si>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</si>
  <si>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</si>
  <si>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</si>
  <si>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</si>
  <si>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</si>
  <si>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</si>
  <si>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</si>
  <si>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</si>
  <si>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</si>
  <si>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</si>
  <si>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</si>
  <si>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</si>
  <si>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</si>
  <si>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</si>
  <si>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</si>
  <si>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</si>
  <si>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</si>
  <si>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</si>
  <si>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</si>
  <si>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</si>
  <si>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</si>
  <si>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</si>
  <si>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</si>
  <si>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</si>
  <si>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</si>
  <si>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</si>
  <si>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</si>
  <si>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</si>
  <si>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</si>
  <si>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</si>
  <si>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</si>
  <si>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</si>
  <si>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</si>
  <si>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</si>
  <si>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</si>
  <si>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</si>
  <si>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</si>
  <si>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</si>
  <si>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</si>
  <si>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</si>
  <si>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</si>
  <si>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</si>
  <si>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</si>
  <si>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</si>
  <si>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</si>
  <si>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</si>
  <si>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</si>
  <si>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</si>
  <si>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</si>
  <si>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</si>
  <si>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</si>
  <si>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</si>
  <si>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</si>
  <si>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</si>
  <si>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</si>
  <si>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</si>
  <si>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</si>
  <si>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</si>
  <si>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</si>
  <si>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</si>
  <si>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</si>
  <si>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</si>
  <si>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</si>
  <si>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</si>
  <si>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</si>
  <si>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</si>
  <si>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</si>
  <si>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</si>
  <si>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</si>
  <si>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</si>
  <si>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</si>
  <si>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</si>
  <si>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</si>
  <si>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</si>
  <si>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</si>
  <si>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</si>
  <si>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</si>
  <si>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</si>
  <si>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</si>
  <si>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</si>
  <si>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</si>
  <si>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</si>
  <si>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</si>
  <si>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</si>
  <si>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</si>
  <si>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</si>
  <si>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</si>
  <si>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</si>
  <si>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</si>
  <si>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</si>
  <si>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</si>
  <si>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</si>
  <si>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</si>
  <si>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</si>
  <si>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</si>
  <si>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</si>
  <si>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</si>
  <si>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</si>
  <si>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</si>
  <si>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</si>
  <si>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</si>
  <si>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</si>
  <si>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</si>
  <si>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</si>
  <si>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</si>
  <si>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</si>
  <si>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</si>
  <si>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</si>
  <si>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</si>
  <si>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</si>
  <si>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</si>
  <si>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</si>
  <si>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</si>
  <si>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</si>
  <si>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</si>
  <si>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</si>
  <si>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</si>
  <si>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</si>
  <si>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</si>
  <si>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</si>
  <si>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</si>
  <si>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</si>
  <si>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</si>
  <si>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</si>
  <si>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</si>
  <si>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</si>
  <si>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</si>
  <si>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</si>
  <si>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</si>
  <si>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</si>
  <si>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</si>
  <si>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</si>
  <si>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</si>
  <si>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</si>
  <si>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</si>
  <si>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</si>
  <si>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</si>
  <si>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</si>
  <si>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</si>
  <si>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</si>
  <si>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</si>
  <si>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</si>
  <si>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</si>
  <si>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</si>
  <si>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</si>
  <si>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</si>
  <si>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</si>
  <si>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</si>
  <si>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</si>
  <si>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</si>
  <si>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</si>
  <si>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</si>
  <si>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</si>
  <si>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</si>
  <si>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</si>
  <si>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</si>
  <si>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</si>
  <si>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</si>
  <si>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</si>
  <si>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</si>
  <si>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</si>
  <si>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</si>
  <si>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</si>
  <si>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</si>
  <si>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</si>
  <si>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</si>
  <si>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</si>
  <si>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</si>
  <si>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</si>
  <si>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</si>
  <si>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</si>
  <si>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</si>
  <si>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</si>
  <si>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</si>
  <si>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</si>
  <si>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</si>
  <si>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</si>
  <si>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</si>
  <si>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</si>
  <si>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</si>
  <si>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</si>
  <si>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</si>
  <si>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</si>
  <si>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</si>
  <si>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</si>
  <si>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</si>
  <si>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</si>
  <si>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</si>
  <si>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</si>
  <si>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</si>
  <si>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</si>
  <si>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</si>
  <si>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</si>
  <si>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</si>
  <si>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</si>
  <si>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</si>
  <si>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</si>
  <si>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</si>
  <si>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</si>
  <si>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</si>
  <si>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</si>
  <si>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</si>
  <si>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</si>
  <si>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</si>
  <si>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</si>
  <si>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</si>
  <si>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</si>
  <si>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</si>
  <si>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</si>
  <si>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</si>
  <si>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</si>
  <si>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</si>
  <si>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</si>
  <si>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</si>
  <si>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</si>
  <si>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</si>
  <si>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</si>
  <si>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</si>
  <si>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</si>
  <si>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</si>
  <si>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</si>
  <si>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</si>
  <si>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</si>
  <si>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</si>
  <si>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</si>
  <si>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</si>
  <si>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</si>
  <si>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</si>
  <si>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</si>
  <si>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</si>
  <si>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</si>
  <si>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</si>
  <si>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</si>
  <si>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</si>
  <si>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</si>
  <si>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</si>
  <si>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</si>
  <si>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</si>
  <si>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</si>
  <si>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</si>
  <si>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</si>
  <si>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</si>
  <si>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</si>
  <si>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</si>
  <si>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</si>
  <si>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</si>
  <si>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</si>
  <si>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</si>
  <si>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</si>
  <si>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</si>
  <si>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</si>
  <si>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</si>
  <si>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</si>
  <si>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</si>
  <si>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</si>
  <si>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</si>
  <si>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</si>
  <si>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</si>
  <si>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</si>
  <si>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</si>
  <si>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</si>
  <si>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</si>
  <si>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</si>
  <si>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</si>
  <si>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</si>
  <si>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</si>
  <si>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</si>
  <si>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</si>
  <si>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</si>
  <si>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</si>
  <si>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</si>
  <si>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</si>
  <si>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</si>
  <si>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</si>
  <si>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</si>
  <si>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</si>
  <si>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</si>
  <si>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</si>
  <si>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</si>
  <si>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</si>
  <si>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</si>
  <si>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</si>
  <si>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</si>
  <si>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</si>
  <si>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</si>
  <si>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</si>
  <si>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</si>
  <si>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</si>
  <si>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</si>
  <si>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</si>
  <si>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</si>
  <si>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</si>
  <si>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</si>
  <si>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</si>
  <si>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</si>
  <si>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</si>
  <si>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</si>
  <si>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</si>
  <si>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</si>
  <si>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</si>
  <si>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</si>
  <si>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</si>
  <si>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</si>
  <si>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</si>
  <si>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</si>
  <si>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</si>
  <si>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</si>
  <si>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</si>
  <si>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</si>
  <si>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</si>
  <si>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</si>
  <si>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</si>
  <si>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</si>
  <si>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</si>
  <si>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</si>
  <si>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</si>
  <si>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</si>
  <si>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</si>
  <si>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</si>
  <si>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</si>
  <si>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</si>
  <si>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</si>
  <si>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</si>
  <si>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</si>
  <si>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</si>
  <si>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</si>
  <si>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</si>
  <si>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</si>
  <si>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</si>
  <si>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</si>
  <si>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</si>
  <si>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</si>
  <si>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</si>
  <si>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</si>
  <si>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</si>
  <si>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</si>
  <si>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</si>
  <si>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</si>
  <si>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</si>
  <si>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</si>
  <si>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</si>
  <si>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</si>
  <si>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</si>
  <si>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</si>
  <si>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</si>
  <si>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</si>
  <si>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</si>
  <si>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</si>
  <si>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</si>
  <si>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</si>
  <si>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</si>
  <si>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</si>
  <si>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</si>
  <si>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</si>
  <si>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</si>
  <si>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</si>
  <si>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</si>
  <si>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</si>
  <si>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</si>
  <si>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</si>
  <si>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</si>
  <si>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</si>
  <si>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</si>
  <si>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</si>
  <si>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</si>
  <si>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</si>
  <si>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</si>
  <si>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</si>
  <si>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</si>
  <si>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</si>
  <si>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</si>
  <si>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</si>
  <si>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</si>
  <si>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</si>
  <si>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</si>
  <si>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</si>
  <si>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</si>
  <si>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</si>
  <si>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</si>
  <si>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</si>
  <si>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</si>
  <si>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</si>
  <si>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</si>
  <si>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</si>
  <si>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</si>
  <si>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</si>
  <si>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</si>
  <si>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</si>
  <si>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</si>
  <si>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</si>
  <si>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</si>
  <si>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</si>
  <si>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</si>
  <si>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</si>
  <si>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</si>
  <si>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</si>
  <si>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</si>
  <si>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</si>
  <si>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</si>
  <si>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</si>
  <si>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</si>
  <si>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</si>
  <si>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</si>
  <si>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</si>
  <si>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</si>
  <si>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</si>
  <si>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</si>
  <si>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</si>
  <si>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</si>
  <si>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</si>
  <si>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</si>
  <si>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</si>
  <si>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</si>
  <si>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</si>
  <si>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</si>
  <si>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</si>
  <si>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</si>
  <si>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</si>
  <si>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</si>
  <si>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</si>
  <si>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</si>
  <si>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</si>
  <si>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</si>
  <si>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</si>
  <si>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</si>
  <si>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</si>
  <si>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</si>
  <si>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</si>
  <si>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</si>
  <si>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</si>
  <si>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</si>
  <si>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</si>
  <si>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</si>
  <si>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</si>
  <si>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</si>
  <si>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</si>
  <si>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</si>
  <si>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</si>
  <si>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</si>
  <si>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</si>
  <si>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</si>
  <si>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</si>
  <si>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</si>
  <si>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</si>
  <si>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</si>
  <si>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</si>
  <si>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</si>
  <si>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</si>
  <si>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</si>
  <si>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</si>
  <si>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</si>
  <si>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</si>
  <si>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</si>
  <si>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</si>
  <si>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</si>
  <si>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</si>
  <si>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</si>
  <si>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</si>
  <si>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</si>
  <si>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</si>
  <si>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</si>
  <si>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</si>
  <si>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</si>
  <si>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</si>
  <si>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</si>
  <si>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</si>
  <si>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</si>
  <si>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</si>
  <si>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</si>
  <si>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</si>
  <si>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</si>
  <si>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</si>
  <si>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</si>
  <si>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</si>
  <si>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</si>
  <si>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</si>
  <si>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</si>
  <si>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</si>
  <si>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</si>
  <si>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</si>
  <si>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</si>
  <si>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</si>
  <si>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</si>
  <si>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</si>
  <si>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</si>
  <si>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</si>
  <si>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</si>
  <si>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</si>
  <si>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</si>
  <si>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</si>
  <si>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</si>
  <si>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</si>
  <si>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</si>
  <si>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</si>
  <si>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</si>
  <si>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</si>
  <si>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</si>
  <si>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</si>
  <si>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</si>
  <si>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</si>
  <si>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</si>
  <si>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</si>
  <si>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</si>
  <si>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</si>
  <si>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</si>
  <si>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</si>
  <si>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</si>
  <si>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</si>
  <si>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</si>
  <si>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</si>
  <si>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</si>
  <si>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</si>
  <si>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</si>
  <si>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</si>
  <si>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</si>
  <si>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</si>
  <si>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</si>
  <si>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</si>
  <si>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</si>
  <si>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</si>
  <si>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</si>
  <si>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</si>
  <si>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</si>
  <si>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</si>
  <si>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</si>
  <si>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</si>
  <si>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</si>
  <si>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</si>
  <si>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</si>
  <si>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</si>
  <si>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</si>
  <si>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</si>
  <si>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</si>
  <si>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</si>
  <si>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</si>
  <si>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</si>
  <si>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</si>
  <si>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</si>
  <si>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</si>
  <si>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</si>
  <si>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</si>
  <si>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</si>
  <si>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</si>
  <si>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</si>
  <si>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</si>
  <si>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</si>
  <si>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</si>
  <si>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</si>
  <si>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</si>
  <si>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</si>
  <si>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</si>
  <si>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</si>
  <si>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</si>
  <si>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</si>
  <si>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</si>
  <si>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</si>
  <si>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</si>
  <si>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</si>
  <si>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</si>
  <si>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</si>
  <si>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</si>
  <si>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</si>
  <si>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</si>
  <si>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</si>
  <si>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</si>
  <si>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</si>
  <si>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</si>
  <si>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</si>
  <si>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</si>
  <si>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</si>
  <si>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</si>
  <si>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</si>
  <si>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</si>
  <si>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</si>
  <si>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</si>
  <si>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</si>
  <si>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</si>
  <si>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</si>
  <si>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</si>
  <si>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</si>
  <si>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</si>
  <si>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</si>
  <si>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</si>
  <si>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</si>
  <si>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</si>
  <si>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</si>
  <si>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</si>
  <si>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</si>
  <si>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</si>
  <si>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</si>
  <si>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</si>
  <si>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</si>
  <si>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</si>
  <si>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</si>
  <si>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</si>
  <si>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</si>
  <si>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</si>
  <si>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</si>
  <si>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</si>
  <si>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</si>
  <si>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</si>
  <si>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</si>
  <si>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</si>
  <si>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</si>
  <si>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</si>
  <si>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</si>
  <si>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</si>
  <si>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</si>
  <si>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</si>
  <si>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</si>
  <si>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</si>
  <si>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</si>
  <si>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</si>
  <si>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</si>
  <si>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</si>
  <si>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</si>
  <si>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</si>
  <si>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</si>
  <si>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</si>
  <si>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</si>
  <si>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</si>
  <si>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</si>
  <si>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</si>
  <si>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</si>
  <si>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</si>
  <si>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</si>
  <si>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</si>
  <si>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</si>
  <si>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</si>
  <si>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</si>
  <si>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</si>
  <si>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</si>
  <si>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</si>
  <si>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</si>
  <si>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</si>
  <si>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</si>
  <si>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</si>
  <si>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</si>
  <si>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</si>
  <si>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</si>
  <si>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</si>
  <si>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</si>
  <si>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</si>
  <si>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</si>
  <si>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</si>
  <si>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</si>
  <si>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</si>
  <si>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</si>
  <si>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</si>
  <si>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</si>
  <si>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</si>
  <si>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</si>
  <si>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</si>
  <si>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</si>
  <si>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</si>
  <si>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</si>
  <si>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</si>
  <si>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</si>
  <si>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</si>
  <si>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</si>
  <si>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</si>
  <si>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</si>
  <si>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</si>
  <si>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</si>
  <si>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</si>
  <si>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</si>
  <si>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</si>
  <si>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</si>
  <si>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</si>
  <si>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</si>
  <si>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</si>
  <si>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</si>
  <si>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</si>
  <si>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</si>
  <si>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</si>
  <si>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</si>
  <si>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</si>
  <si>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</si>
  <si>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</si>
  <si>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</si>
  <si>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</si>
  <si>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</si>
  <si>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</si>
  <si>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</si>
  <si>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</si>
  <si>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</si>
  <si>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</si>
  <si>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</si>
  <si>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</si>
  <si>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</si>
  <si>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</si>
  <si>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</si>
  <si>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</si>
  <si>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</si>
  <si>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</si>
  <si>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</si>
  <si>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</si>
  <si>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</si>
  <si>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</si>
  <si>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</si>
  <si>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</si>
  <si>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</si>
  <si>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</si>
  <si>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</si>
  <si>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</si>
  <si>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</si>
  <si>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</si>
  <si>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</si>
  <si>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</si>
  <si>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</si>
  <si>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</si>
  <si>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</si>
  <si>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</si>
  <si>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</si>
  <si>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</si>
  <si>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</si>
  <si>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</si>
  <si>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</si>
  <si>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</si>
  <si>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</si>
  <si>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</si>
  <si>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</si>
  <si>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</si>
  <si>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</si>
  <si>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</si>
  <si>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</si>
  <si>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</si>
  <si>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</si>
  <si>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</si>
  <si>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</si>
  <si>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</si>
  <si>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</si>
  <si>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</si>
  <si>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</si>
  <si>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</si>
  <si>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</si>
  <si>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</si>
  <si>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</si>
  <si>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</si>
  <si>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</si>
  <si>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</si>
  <si>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</si>
  <si>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</si>
  <si>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</si>
  <si>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</si>
  <si>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</si>
  <si>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</si>
  <si>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</si>
  <si>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</si>
  <si>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</si>
  <si>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</si>
  <si>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</si>
  <si>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</si>
  <si>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</si>
  <si>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</si>
  <si>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</si>
  <si>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</si>
  <si>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</si>
  <si>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</si>
  <si>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</si>
  <si>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</si>
  <si>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</si>
  <si>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</si>
  <si>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</si>
  <si>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</si>
  <si>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</si>
  <si>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</si>
  <si>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</si>
  <si>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</si>
  <si>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</si>
  <si>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</si>
  <si>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</si>
  <si>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</si>
  <si>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</si>
  <si>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</si>
  <si>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</si>
  <si>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</si>
  <si>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</si>
  <si>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</si>
  <si>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</si>
  <si>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</si>
  <si>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</si>
  <si>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</si>
  <si>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</si>
  <si>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</si>
  <si>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</si>
  <si>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</si>
  <si>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</si>
  <si>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</si>
  <si>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</si>
  <si>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</si>
  <si>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</si>
  <si>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</si>
  <si>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</si>
  <si>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</si>
  <si>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</si>
  <si>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</si>
  <si>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</si>
  <si>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</si>
  <si>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</si>
  <si>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</si>
  <si>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</si>
  <si>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</si>
  <si>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</si>
  <si>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</si>
  <si>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</si>
  <si>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</si>
  <si>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</si>
  <si>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</si>
  <si>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</si>
  <si>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</si>
  <si>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</si>
  <si>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</si>
  <si>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</si>
  <si>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</si>
  <si>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</si>
  <si>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</si>
  <si>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</si>
  <si>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</si>
  <si>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</si>
  <si>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</si>
  <si>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</si>
  <si>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</si>
  <si>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</si>
  <si>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</si>
  <si>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</si>
  <si>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</si>
  <si>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</si>
  <si>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</si>
  <si>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</si>
  <si>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</si>
  <si>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</si>
  <si>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</si>
  <si>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</si>
  <si>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</si>
  <si>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</si>
  <si>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</si>
  <si>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</si>
  <si>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</si>
  <si>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</si>
  <si>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</si>
  <si>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</si>
  <si>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</si>
  <si>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</si>
  <si>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</si>
  <si>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</si>
  <si>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</si>
  <si>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</si>
  <si>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</si>
  <si>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</si>
  <si>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</si>
  <si>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</si>
  <si>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</si>
  <si>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</si>
  <si>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</si>
  <si>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</si>
  <si>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</si>
  <si>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</si>
  <si>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</si>
  <si>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</si>
  <si>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</si>
  <si>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</si>
  <si>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</si>
  <si>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</si>
  <si>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</si>
  <si>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</si>
  <si>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</si>
  <si>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</si>
  <si>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</si>
  <si>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</si>
  <si>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</si>
  <si>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</si>
  <si>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</si>
  <si>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</si>
  <si>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</si>
  <si>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</si>
  <si>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</si>
  <si>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</si>
  <si>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</si>
  <si>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</si>
  <si>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</si>
  <si>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</si>
  <si>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</si>
  <si>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</si>
  <si>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</si>
  <si>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</si>
  <si>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</si>
  <si>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</si>
  <si>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</si>
  <si>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</si>
  <si>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</si>
  <si>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</si>
  <si>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</si>
  <si>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</si>
  <si>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</si>
  <si>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</si>
  <si>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</si>
  <si>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</si>
  <si>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</si>
  <si>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</si>
  <si>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</si>
  <si>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</si>
  <si>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</si>
  <si>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</si>
  <si>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</si>
  <si>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</si>
  <si>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</si>
  <si>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</si>
  <si>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</si>
  <si>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</si>
  <si>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</si>
  <si>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</si>
  <si>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</si>
  <si>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</si>
  <si>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</si>
  <si>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</si>
  <si>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</si>
  <si>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</si>
  <si>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</si>
  <si>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</si>
  <si>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</si>
  <si>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</si>
  <si>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</si>
  <si>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</si>
  <si>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</si>
  <si>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</si>
  <si>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</si>
  <si>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</si>
  <si>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</si>
  <si>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</si>
  <si>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</si>
  <si>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</si>
  <si>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</si>
  <si>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</si>
  <si>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</si>
  <si>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</si>
  <si>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</si>
  <si>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</si>
  <si>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</si>
  <si>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</si>
  <si>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</si>
  <si>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</si>
  <si>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</si>
  <si>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</si>
  <si>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</si>
  <si>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</si>
  <si>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</si>
  <si>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</si>
  <si>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</si>
  <si>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</si>
  <si>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</si>
  <si>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</si>
  <si>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</si>
  <si>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</si>
  <si>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</si>
  <si>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</si>
  <si>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</si>
  <si>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</si>
  <si>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</si>
  <si>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</si>
  <si>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</si>
  <si>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</si>
  <si>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</si>
  <si>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</si>
  <si>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</si>
  <si>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</si>
  <si>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</si>
  <si>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</si>
  <si>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</si>
  <si>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</si>
  <si>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</si>
  <si>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</si>
  <si>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</si>
  <si>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</si>
  <si>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</si>
  <si>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</si>
  <si>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</si>
  <si>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</si>
  <si>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</si>
  <si>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</si>
  <si>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</si>
  <si>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</si>
  <si>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</si>
  <si>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</si>
  <si>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</si>
  <si>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</si>
  <si>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</si>
  <si>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</si>
  <si>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</si>
  <si>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</si>
  <si>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</si>
  <si>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</si>
  <si>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</si>
  <si>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</si>
  <si>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</si>
  <si>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</si>
  <si>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</si>
  <si>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</si>
  <si>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</si>
  <si>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</si>
  <si>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</si>
  <si>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</si>
  <si>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</si>
  <si>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</si>
  <si>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</si>
  <si>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</si>
  <si>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</si>
  <si>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</si>
  <si>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</si>
  <si>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</si>
  <si>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</si>
  <si>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</si>
  <si>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</si>
  <si>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</si>
  <si>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</si>
  <si>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</si>
  <si>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</si>
  <si>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</si>
  <si>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</si>
  <si>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</si>
  <si>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</si>
  <si>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</si>
  <si>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</si>
  <si>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</si>
  <si>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</si>
  <si>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</si>
  <si>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</si>
  <si>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</si>
  <si>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</si>
  <si>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</si>
  <si>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</si>
  <si>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</si>
  <si>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</si>
  <si>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</si>
  <si>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</si>
  <si>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</si>
  <si>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</si>
  <si>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</si>
  <si>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</si>
  <si>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</si>
  <si>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</si>
  <si>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</si>
  <si>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</si>
  <si>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</si>
  <si>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</si>
  <si>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</si>
  <si>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</si>
  <si>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</si>
  <si>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</si>
  <si>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</si>
  <si>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</si>
  <si>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</si>
  <si>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</si>
  <si>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</si>
  <si>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</si>
  <si>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</si>
  <si>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</si>
  <si>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</si>
  <si>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</si>
  <si>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</si>
  <si>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</si>
  <si>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</si>
  <si>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</si>
  <si>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</si>
  <si>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</si>
  <si>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</si>
  <si>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</si>
  <si>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</si>
  <si>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</si>
  <si>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</si>
  <si>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</si>
  <si>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</si>
  <si>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</si>
  <si>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</si>
  <si>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</si>
  <si>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</si>
  <si>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</si>
  <si>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</si>
  <si>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</si>
  <si>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</si>
  <si>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</si>
  <si>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</si>
  <si>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</si>
  <si>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</si>
  <si>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</si>
  <si>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</si>
  <si>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</si>
  <si>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</si>
  <si>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</si>
  <si>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</si>
  <si>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</si>
  <si>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</si>
  <si>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</si>
  <si>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</si>
  <si>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</si>
  <si>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</si>
  <si>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</si>
  <si>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</si>
  <si>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</si>
  <si>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</si>
  <si>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</si>
  <si>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</si>
  <si>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</si>
  <si>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</si>
  <si>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</si>
  <si>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</si>
  <si>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</si>
  <si>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</si>
  <si>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</si>
  <si>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</si>
  <si>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</si>
  <si>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</si>
  <si>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</si>
  <si>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</si>
  <si>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</si>
  <si>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</si>
  <si>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</si>
  <si>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</si>
  <si>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</si>
  <si>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</si>
  <si>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</si>
  <si>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</si>
  <si>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</si>
  <si>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</si>
  <si>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</si>
  <si>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</si>
  <si>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</si>
  <si>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</si>
  <si>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</si>
  <si>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</si>
  <si>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</si>
  <si>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</si>
  <si>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</si>
  <si>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</si>
  <si>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</si>
  <si>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</si>
  <si>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</si>
  <si>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</si>
  <si>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</si>
  <si>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</si>
  <si>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</si>
  <si>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</si>
  <si>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</si>
  <si>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</si>
  <si>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</si>
  <si>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</si>
  <si>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</si>
  <si>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</si>
  <si>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</si>
  <si>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</si>
  <si>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</si>
  <si>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</si>
  <si>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</si>
  <si>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</si>
  <si>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</si>
  <si>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</si>
  <si>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</si>
  <si>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</si>
  <si>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</si>
  <si>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</si>
  <si>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</si>
  <si>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</si>
  <si>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</si>
  <si>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</si>
  <si>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</si>
  <si>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</si>
  <si>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</si>
  <si>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</si>
  <si>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</si>
  <si>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</si>
  <si>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</si>
  <si>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</si>
  <si>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</si>
  <si>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</si>
  <si>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</si>
  <si>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</si>
  <si>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</si>
  <si>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</si>
  <si>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</si>
  <si>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</si>
  <si>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</si>
  <si>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</si>
  <si>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</si>
  <si>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</si>
  <si>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</si>
  <si>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</si>
  <si>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</si>
  <si>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</si>
  <si>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</si>
  <si>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</si>
  <si>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</si>
  <si>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</si>
  <si>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</si>
  <si>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</si>
  <si>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</si>
  <si>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</si>
  <si>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</si>
  <si>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</si>
  <si>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</si>
  <si>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</si>
  <si>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</si>
  <si>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</si>
  <si>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</si>
  <si>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</si>
  <si>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</si>
  <si>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</si>
  <si>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</si>
  <si>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</si>
  <si>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</si>
  <si>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</si>
  <si>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</si>
  <si>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</si>
  <si>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</si>
  <si>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</si>
  <si>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</si>
  <si>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</si>
  <si>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</si>
  <si>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</si>
  <si>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</si>
  <si>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</si>
  <si>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</si>
  <si>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</si>
  <si>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</si>
  <si>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</si>
  <si>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</si>
  <si>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</si>
  <si>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</si>
  <si>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</si>
  <si>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</si>
  <si>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</si>
  <si>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</si>
  <si>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</si>
  <si>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</si>
  <si>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</si>
  <si>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</si>
  <si>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</si>
  <si>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</si>
  <si>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</si>
  <si>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</si>
  <si>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</si>
  <si>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</si>
  <si>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</si>
  <si>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</si>
  <si>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</si>
  <si>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</si>
  <si>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</si>
  <si>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</si>
  <si>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</si>
  <si>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</si>
  <si>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</si>
  <si>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</si>
  <si>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</si>
  <si>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</si>
  <si>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</si>
  <si>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</si>
  <si>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</si>
  <si>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</si>
  <si>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</si>
  <si>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</si>
  <si>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</si>
  <si>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</si>
  <si>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</si>
  <si>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</si>
  <si>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</si>
  <si>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</si>
  <si>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</si>
  <si>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</si>
  <si>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</si>
  <si>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</si>
  <si>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</si>
  <si>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</si>
  <si>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</si>
  <si>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</si>
  <si>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</si>
  <si>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</si>
  <si>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</si>
  <si>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</si>
  <si>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</si>
  <si>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</si>
  <si>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</si>
  <si>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</si>
  <si>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</si>
  <si>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</si>
  <si>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</si>
  <si>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</si>
  <si>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</si>
  <si>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</si>
  <si>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</si>
  <si>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</si>
  <si>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</si>
  <si>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</si>
  <si>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</si>
  <si>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</si>
  <si>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</si>
  <si>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</si>
  <si>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</si>
  <si>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</si>
  <si>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</si>
  <si>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</si>
  <si>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</si>
  <si>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</si>
  <si>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</si>
  <si>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</si>
  <si>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</si>
  <si>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</si>
  <si>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</si>
  <si>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</si>
  <si>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</si>
  <si>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</si>
  <si>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</si>
  <si>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</si>
  <si>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</si>
  <si>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</si>
  <si>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</si>
  <si>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</si>
  <si>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</si>
  <si>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</si>
  <si>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</si>
  <si>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</si>
  <si>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</si>
  <si>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</si>
  <si>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</si>
  <si>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</si>
  <si>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</si>
  <si>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</si>
  <si>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</si>
  <si>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</si>
  <si>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</si>
  <si>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</si>
  <si>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</si>
  <si>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</si>
  <si>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</si>
  <si>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</si>
  <si>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</si>
  <si>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</si>
  <si>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</si>
  <si>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</si>
  <si>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</si>
  <si>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</si>
  <si>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</si>
  <si>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</si>
  <si>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</si>
  <si>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</si>
  <si>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</si>
  <si>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</si>
  <si>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</si>
  <si>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</si>
  <si>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</si>
  <si>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</si>
  <si>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</si>
  <si>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</si>
  <si>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</si>
  <si>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</si>
  <si>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</si>
  <si>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</si>
  <si>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</si>
  <si>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</si>
  <si>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</si>
  <si>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</si>
  <si>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</si>
  <si>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</si>
  <si>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</si>
  <si>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</si>
  <si>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</si>
  <si>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</si>
  <si>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</si>
  <si>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</si>
  <si>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</si>
  <si>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</si>
  <si>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</si>
  <si>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</si>
  <si>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</si>
  <si>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</si>
  <si>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</si>
  <si>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</si>
  <si>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</si>
  <si>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</si>
  <si>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</si>
  <si>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</si>
  <si>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</si>
  <si>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</si>
  <si>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</si>
  <si>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</si>
  <si>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</si>
  <si>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</si>
  <si>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</si>
  <si>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</si>
  <si>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</si>
  <si>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</si>
  <si>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</si>
  <si>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</si>
  <si>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</si>
  <si>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</si>
  <si>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</si>
  <si>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</si>
  <si>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</si>
  <si>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</si>
  <si>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</si>
  <si>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</si>
  <si>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</si>
  <si>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</si>
  <si>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</si>
  <si>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</si>
  <si>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</si>
  <si>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</si>
  <si>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</si>
  <si>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</si>
  <si>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</si>
  <si>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</si>
  <si>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</si>
  <si>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</si>
  <si>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</si>
  <si>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</si>
  <si>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</si>
  <si>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</si>
  <si>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</si>
  <si>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</si>
  <si>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</si>
  <si>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</si>
  <si>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</si>
  <si>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</si>
  <si>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</si>
  <si>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</si>
  <si>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</si>
  <si>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</si>
  <si>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</si>
  <si>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</si>
  <si>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</si>
  <si>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</si>
  <si>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</si>
  <si>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</si>
  <si>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</si>
  <si>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</si>
  <si>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</si>
  <si>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</si>
  <si>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</si>
  <si>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</si>
  <si>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</si>
  <si>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</si>
  <si>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</si>
  <si>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</si>
  <si>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</si>
  <si>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</si>
  <si>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</si>
  <si>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</si>
  <si>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</si>
  <si>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</si>
  <si>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</si>
  <si>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</si>
  <si>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</si>
  <si>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</si>
  <si>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</si>
  <si>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</si>
  <si>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</si>
  <si>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</si>
  <si>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</si>
  <si>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</si>
  <si>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</si>
  <si>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</si>
  <si>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</si>
  <si>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</si>
  <si>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</si>
  <si>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</si>
  <si>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</si>
  <si>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</si>
  <si>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</si>
  <si>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</si>
  <si>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</si>
  <si>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</si>
  <si>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</si>
  <si>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</si>
  <si>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</si>
  <si>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</si>
  <si>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</si>
  <si>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</si>
  <si>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</si>
  <si>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</si>
  <si>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</si>
  <si>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</si>
  <si>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</si>
  <si>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</si>
  <si>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</si>
  <si>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</si>
  <si>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</si>
  <si>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</si>
  <si>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</si>
  <si>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</si>
  <si>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</si>
  <si>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</si>
  <si>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</si>
  <si>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</si>
  <si>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</si>
  <si>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</si>
  <si>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</si>
  <si>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</si>
  <si>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</si>
  <si>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</si>
  <si>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</si>
  <si>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</si>
  <si>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</si>
  <si>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</si>
  <si>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</si>
  <si>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</si>
  <si>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</si>
  <si>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</si>
  <si>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</si>
  <si>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</si>
  <si>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</si>
  <si>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</si>
  <si>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</si>
  <si>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</si>
  <si>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</si>
  <si>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</si>
  <si>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</si>
  <si>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</si>
  <si>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</si>
  <si>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</si>
  <si>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</si>
  <si>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</si>
  <si>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</si>
  <si>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</si>
  <si>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</si>
  <si>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</si>
  <si>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</si>
  <si>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</si>
  <si>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</si>
  <si>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</si>
  <si>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</si>
  <si>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</si>
  <si>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</si>
  <si>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</si>
  <si>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</si>
  <si>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</si>
  <si>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</si>
  <si>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</si>
  <si>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</si>
  <si>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</si>
  <si>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</si>
  <si>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</si>
  <si>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</si>
  <si>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</si>
  <si>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</si>
  <si>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</si>
  <si>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</si>
  <si>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</si>
  <si>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</si>
  <si>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</si>
  <si>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</si>
  <si>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</si>
  <si>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</si>
  <si>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</si>
  <si>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</si>
  <si>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</si>
  <si>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</si>
  <si>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</si>
  <si>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</si>
  <si>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</si>
  <si>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</si>
  <si>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</si>
  <si>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</si>
  <si>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</si>
  <si>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</si>
  <si>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</si>
  <si>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</si>
  <si>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</si>
  <si>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</si>
  <si>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</si>
  <si>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</si>
  <si>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</si>
  <si>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</si>
  <si>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</si>
  <si>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</si>
  <si>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</si>
  <si>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</si>
  <si>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</si>
  <si>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</si>
  <si>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</si>
  <si>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</si>
  <si>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</si>
  <si>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</si>
  <si>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</si>
  <si>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</si>
  <si>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</si>
  <si>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</si>
  <si>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</si>
  <si>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</si>
  <si>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</si>
  <si>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</si>
  <si>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</si>
  <si>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</si>
  <si>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</si>
  <si>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</si>
  <si>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</si>
  <si>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</si>
  <si>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</si>
  <si>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</si>
  <si>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</si>
  <si>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</si>
  <si>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</si>
  <si>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</si>
  <si>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</si>
  <si>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</si>
  <si>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</si>
  <si>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</si>
  <si>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</si>
  <si>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</si>
  <si>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</si>
  <si>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</si>
  <si>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</si>
  <si>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</si>
  <si>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</si>
  <si>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</si>
  <si>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</si>
  <si>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</si>
  <si>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</si>
  <si>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</si>
  <si>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</si>
  <si>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</si>
  <si>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</si>
  <si>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</si>
  <si>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</si>
  <si>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</si>
  <si>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</si>
  <si>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</si>
  <si>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</si>
  <si>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</si>
  <si>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</si>
  <si>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</si>
  <si>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</si>
  <si>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</si>
  <si>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</si>
  <si>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</si>
  <si>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</si>
  <si>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</si>
  <si>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</si>
  <si>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</si>
  <si>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</si>
  <si>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</si>
  <si>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</si>
  <si>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</si>
  <si>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</si>
  <si>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</si>
  <si>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</si>
  <si>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</si>
  <si>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</si>
  <si>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</si>
  <si>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</si>
  <si>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</si>
  <si>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</si>
  <si>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</si>
  <si>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</si>
  <si>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</si>
  <si>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</si>
  <si>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</si>
  <si>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</si>
  <si>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</si>
  <si>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</si>
  <si>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</si>
  <si>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</si>
  <si>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</si>
  <si>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</si>
  <si>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</si>
  <si>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</si>
  <si>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</si>
  <si>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</si>
  <si>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</si>
  <si>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</si>
  <si>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</si>
  <si>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</si>
  <si>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</si>
  <si>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</si>
  <si>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</si>
  <si>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</si>
  <si>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</si>
  <si>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</si>
  <si>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</si>
  <si>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</si>
  <si>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</si>
  <si>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</si>
  <si>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</si>
  <si>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</si>
  <si>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</si>
  <si>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</si>
  <si>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</si>
  <si>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</si>
  <si>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</si>
  <si>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</si>
  <si>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</si>
  <si>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</si>
  <si>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</si>
  <si>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</si>
  <si>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</si>
  <si>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</si>
  <si>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</si>
  <si>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</si>
  <si>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</si>
  <si>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</si>
  <si>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</si>
  <si>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</si>
  <si>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</si>
  <si>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</si>
  <si>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</si>
  <si>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</si>
  <si>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</si>
  <si>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</si>
  <si>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</si>
  <si>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</si>
  <si>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</si>
  <si>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</si>
  <si>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</si>
  <si>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</si>
  <si>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</si>
  <si>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</si>
  <si>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</si>
  <si>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</si>
  <si>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</si>
  <si>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</si>
  <si>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</si>
  <si>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</si>
  <si>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</si>
  <si>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</si>
  <si>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</si>
  <si>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</si>
  <si>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</si>
  <si>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</si>
  <si>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</si>
  <si>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</si>
  <si>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</si>
  <si>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</si>
  <si>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</si>
  <si>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</si>
  <si>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</si>
  <si>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</si>
  <si>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</si>
  <si>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</si>
  <si>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</si>
  <si>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</si>
  <si>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</si>
  <si>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</si>
  <si>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</si>
  <si>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</si>
  <si>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</si>
  <si>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</si>
  <si>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</si>
  <si>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</si>
  <si>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</si>
  <si>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</si>
  <si>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</si>
  <si>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</si>
  <si>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</si>
  <si>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</si>
  <si>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</si>
  <si>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</si>
  <si>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</si>
  <si>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</si>
  <si>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</si>
  <si>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</si>
  <si>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</si>
  <si>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</si>
  <si>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</si>
  <si>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</si>
  <si>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</si>
  <si>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</si>
  <si>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</si>
  <si>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</si>
  <si>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</si>
  <si>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</si>
  <si>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</si>
  <si>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</si>
  <si>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</si>
  <si>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</si>
  <si>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</si>
  <si>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</si>
  <si>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</si>
  <si>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</si>
  <si>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</si>
  <si>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</si>
  <si>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</si>
  <si>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</si>
  <si>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</si>
  <si>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</si>
  <si>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</si>
  <si>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</si>
  <si>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</si>
  <si>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</si>
  <si>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</si>
  <si>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</si>
  <si>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</si>
  <si>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</si>
  <si>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</si>
  <si>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</si>
  <si>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</si>
  <si>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</si>
  <si>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</si>
  <si>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</si>
  <si>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</si>
  <si>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</si>
  <si>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</si>
  <si>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</si>
  <si>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</si>
  <si>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</si>
  <si>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</si>
  <si>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</si>
  <si>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</si>
  <si>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</si>
  <si>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</si>
  <si>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</si>
  <si>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</si>
  <si>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</si>
  <si>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</si>
  <si>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</si>
  <si>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</si>
  <si>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</si>
  <si>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</si>
  <si>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</si>
  <si>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</si>
  <si>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</si>
  <si>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</si>
  <si>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</si>
  <si>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</si>
  <si>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</si>
  <si>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</si>
  <si>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</si>
  <si>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</si>
  <si>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</si>
  <si>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</si>
  <si>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</si>
  <si>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</si>
  <si>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</si>
  <si>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</si>
  <si>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</si>
  <si>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</si>
  <si>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</si>
  <si>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</si>
  <si>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</si>
  <si>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</si>
  <si>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</si>
  <si>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</si>
  <si>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</si>
  <si>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</si>
  <si>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</si>
  <si>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</si>
  <si>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</si>
  <si>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</si>
  <si>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</si>
  <si>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</si>
  <si>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</si>
  <si>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</si>
  <si>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</si>
  <si>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</si>
  <si>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</si>
  <si>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</si>
  <si>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</si>
  <si>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</si>
  <si>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</si>
  <si>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</si>
  <si>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</si>
  <si>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</si>
  <si>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</si>
  <si>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</si>
  <si>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</si>
  <si>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</si>
  <si>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</si>
  <si>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</si>
  <si>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</si>
  <si>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</si>
  <si>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</si>
  <si>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</si>
  <si>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</si>
  <si>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</si>
  <si>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</si>
  <si>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</si>
  <si>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</si>
  <si>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</si>
  <si>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</si>
  <si>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</si>
  <si>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</si>
  <si>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</si>
  <si>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</si>
  <si>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</si>
  <si>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</si>
  <si>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</si>
  <si>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</si>
  <si>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</si>
  <si>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</si>
  <si>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</si>
  <si>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</si>
  <si>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</si>
  <si>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</si>
  <si>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</si>
  <si>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</si>
  <si>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</si>
  <si>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</si>
  <si>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</si>
  <si>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</si>
  <si>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</si>
  <si>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</si>
  <si>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</si>
  <si>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</si>
  <si>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</si>
  <si>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</si>
  <si>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</si>
  <si>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</si>
  <si>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</si>
  <si>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</si>
  <si>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</si>
  <si>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</si>
  <si>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</si>
  <si>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</si>
  <si>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</si>
  <si>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</si>
  <si>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</si>
  <si>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</si>
  <si>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</si>
  <si>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</si>
  <si>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</si>
  <si>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</si>
  <si>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</si>
  <si>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</si>
  <si>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</si>
  <si>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</si>
  <si>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</si>
  <si>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</si>
  <si>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</si>
  <si>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</si>
  <si>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</si>
  <si>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</si>
  <si>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</si>
  <si>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</si>
  <si>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</si>
  <si>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</si>
  <si>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</si>
  <si>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</si>
  <si>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</si>
  <si>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</si>
  <si>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</si>
  <si>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</si>
  <si>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</si>
  <si>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</si>
  <si>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</si>
  <si>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</si>
  <si>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</si>
  <si>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</si>
  <si>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</si>
  <si>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</si>
  <si>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</si>
  <si>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</si>
  <si>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</si>
  <si>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</si>
  <si>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</si>
  <si>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</si>
  <si>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</si>
  <si>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</si>
  <si>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</si>
  <si>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</si>
  <si>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</si>
  <si>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</si>
  <si>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</si>
  <si>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</si>
  <si>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</si>
  <si>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</si>
  <si>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</si>
  <si>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</si>
  <si>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</si>
  <si>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</si>
  <si>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</si>
  <si>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</si>
  <si>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</si>
  <si>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</si>
  <si>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</si>
  <si>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</si>
  <si>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</si>
  <si>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</si>
  <si>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</si>
  <si>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</si>
  <si>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</si>
  <si>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</si>
  <si>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</si>
  <si>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</si>
  <si>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</si>
  <si>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</si>
  <si>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</si>
  <si>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</si>
  <si>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</si>
  <si>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</si>
  <si>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</si>
  <si>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</si>
  <si>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</si>
  <si>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</si>
  <si>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</si>
  <si>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</si>
  <si>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</si>
  <si>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</si>
  <si>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</si>
  <si>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</si>
  <si>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</si>
  <si>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</si>
  <si>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</si>
  <si>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</si>
  <si>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</si>
  <si>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</si>
  <si>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</si>
  <si>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</si>
  <si>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</si>
  <si>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</si>
  <si>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</si>
  <si>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</si>
  <si>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</si>
  <si>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</si>
  <si>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</si>
  <si>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</si>
  <si>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</si>
  <si>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</si>
  <si>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</si>
  <si>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</si>
  <si>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</si>
  <si>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</si>
  <si>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</si>
  <si>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</si>
  <si>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</si>
  <si>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</si>
  <si>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</si>
  <si>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</si>
  <si>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</si>
  <si>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</si>
  <si>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</si>
  <si>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</si>
  <si>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</si>
  <si>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</si>
  <si>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</si>
  <si>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</si>
  <si>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</si>
  <si>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</si>
  <si>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</si>
  <si>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</si>
  <si>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</si>
  <si>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</si>
  <si>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</si>
  <si>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</si>
  <si>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</si>
  <si>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</si>
  <si>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</si>
  <si>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</si>
  <si>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</si>
  <si>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</si>
  <si>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</si>
  <si>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</si>
  <si>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</si>
  <si>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</si>
  <si>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</si>
  <si>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</si>
  <si>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</si>
  <si>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</si>
  <si>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</si>
  <si>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</si>
  <si>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</si>
  <si>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</si>
  <si>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</si>
  <si>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</si>
  <si>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</si>
  <si>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</si>
  <si>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</si>
  <si>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</si>
  <si>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</si>
  <si>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</si>
  <si>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</si>
  <si>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</si>
  <si>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</si>
  <si>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</si>
  <si>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</si>
  <si>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</si>
  <si>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</si>
  <si>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</si>
  <si>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</si>
  <si>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</si>
  <si>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</si>
  <si>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</si>
  <si>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</si>
  <si>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</si>
  <si>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</si>
  <si>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</si>
  <si>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</si>
  <si>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</si>
  <si>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</si>
  <si>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</si>
  <si>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</si>
  <si>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</si>
  <si>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</si>
  <si>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</si>
  <si>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</si>
  <si>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</si>
  <si>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</si>
  <si>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</si>
  <si>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</si>
  <si>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</si>
  <si>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</si>
  <si>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</si>
  <si>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</si>
  <si>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</si>
  <si>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</si>
  <si>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</si>
  <si>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</si>
  <si>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</si>
  <si>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</si>
  <si>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</si>
  <si>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</si>
  <si>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</si>
  <si>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</si>
  <si>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</si>
  <si>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</si>
  <si>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</si>
  <si>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</si>
  <si>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</si>
  <si>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</si>
  <si>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</si>
  <si>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</si>
  <si>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</si>
  <si>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</si>
  <si>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</si>
  <si>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</si>
  <si>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</si>
  <si>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</si>
  <si>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</si>
  <si>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</si>
  <si>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</si>
  <si>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</si>
  <si>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</si>
  <si>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</si>
  <si>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</si>
  <si>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</si>
  <si>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</si>
  <si>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</si>
  <si>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</si>
  <si>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</si>
  <si>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</si>
  <si>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</si>
  <si>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</si>
  <si>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</si>
  <si>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</si>
  <si>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</si>
  <si>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</si>
  <si>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</si>
  <si>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</si>
  <si>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</si>
  <si>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</si>
  <si>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</si>
  <si>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</si>
  <si>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</si>
  <si>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</si>
  <si>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</si>
  <si>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</si>
  <si>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</si>
  <si>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</si>
  <si>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</si>
  <si>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</si>
  <si>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</si>
  <si>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</si>
  <si>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</si>
  <si>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</si>
  <si>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</si>
  <si>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</si>
  <si>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</si>
  <si>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</si>
  <si>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</si>
  <si>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</si>
  <si>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</si>
  <si>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</si>
  <si>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</si>
  <si>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</si>
  <si>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</si>
  <si>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</si>
  <si>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</si>
  <si>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</si>
  <si>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</si>
  <si>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</si>
  <si>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</si>
  <si>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</si>
  <si>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</si>
  <si>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</si>
  <si>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</si>
  <si>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</si>
  <si>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</si>
  <si>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</si>
  <si>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</si>
  <si>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</si>
  <si>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</si>
  <si>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</si>
  <si>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</si>
  <si>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</si>
  <si>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</si>
  <si>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</si>
  <si>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</si>
  <si>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</si>
  <si>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</si>
  <si>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</si>
  <si>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</si>
  <si>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</si>
  <si>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</si>
  <si>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</si>
  <si>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</si>
  <si>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</si>
  <si>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</si>
  <si>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</si>
  <si>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</si>
  <si>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</si>
  <si>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</si>
  <si>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</si>
  <si>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</si>
  <si>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</si>
  <si>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</si>
  <si>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</si>
  <si>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</si>
  <si>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</si>
  <si>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</si>
  <si>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</si>
  <si>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</si>
  <si>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</si>
  <si>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</si>
  <si>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</si>
  <si>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</si>
  <si>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</si>
  <si>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</si>
  <si>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</si>
  <si>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</si>
  <si>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</si>
  <si>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</si>
  <si>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</si>
  <si>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</si>
  <si>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</si>
  <si>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</si>
  <si>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</si>
  <si>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</si>
  <si>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</si>
  <si>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</si>
  <si>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</si>
  <si>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</si>
  <si>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</si>
  <si>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</si>
  <si>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</si>
  <si>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</si>
  <si>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</si>
  <si>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</si>
  <si>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</si>
  <si>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</si>
  <si>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</si>
  <si>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</si>
  <si>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</si>
  <si>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</si>
  <si>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</si>
  <si>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</si>
  <si>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</si>
  <si>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</si>
  <si>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</si>
  <si>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</si>
  <si>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</si>
  <si>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</si>
  <si>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</si>
  <si>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</si>
  <si>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</si>
  <si>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</si>
  <si>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</si>
  <si>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</si>
  <si>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</si>
  <si>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</si>
  <si>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</si>
  <si>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</si>
  <si>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</si>
  <si>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</si>
  <si>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</si>
  <si>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</si>
  <si>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</si>
  <si>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</si>
  <si>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</si>
  <si>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</si>
  <si>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</si>
  <si>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</si>
  <si>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</si>
  <si>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</si>
  <si>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</si>
  <si>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</si>
  <si>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</si>
  <si>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</si>
  <si>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</si>
  <si>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</si>
  <si>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</si>
  <si>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</si>
  <si>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</si>
  <si>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</si>
  <si>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</si>
  <si>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</si>
  <si>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</si>
  <si>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</si>
  <si>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</si>
  <si>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</si>
  <si>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</si>
  <si>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</si>
  <si>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</si>
  <si>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</si>
  <si>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</si>
  <si>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</si>
  <si>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</si>
  <si>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</si>
  <si>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</si>
  <si>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</si>
  <si>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</si>
  <si>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</si>
  <si>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</si>
  <si>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</si>
  <si>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</si>
  <si>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</si>
  <si>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</si>
  <si>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</si>
  <si>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</si>
  <si>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</si>
  <si>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</si>
  <si>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</si>
  <si>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</si>
  <si>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</si>
  <si>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</si>
  <si>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</si>
  <si>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</si>
  <si>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</si>
  <si>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</si>
  <si>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</si>
  <si>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</si>
  <si>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</si>
  <si>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</si>
  <si>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</si>
  <si>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</si>
  <si>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</si>
  <si>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</si>
  <si>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</si>
  <si>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</si>
  <si>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</si>
  <si>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</si>
  <si>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</si>
  <si>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</si>
  <si>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</si>
  <si>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</si>
  <si>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</si>
  <si>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</si>
  <si>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</si>
  <si>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</si>
  <si>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</si>
  <si>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</si>
  <si>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</si>
  <si>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</si>
  <si>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</si>
  <si>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</si>
  <si>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</si>
  <si>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</si>
  <si>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</si>
  <si>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</si>
  <si>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</si>
  <si>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</si>
  <si>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</si>
  <si>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</si>
  <si>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</si>
  <si>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</si>
  <si>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</si>
  <si>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</si>
  <si>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</si>
  <si>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</si>
  <si>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</si>
  <si>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</si>
  <si>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</si>
  <si>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</si>
  <si>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</si>
  <si>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</si>
  <si>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</si>
  <si>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</si>
  <si>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</si>
  <si>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</si>
  <si>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</si>
  <si>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</si>
  <si>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</si>
  <si>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</si>
  <si>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</si>
  <si>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</si>
  <si>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</si>
  <si>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</si>
  <si>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</si>
  <si>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</si>
  <si>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</si>
  <si>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</si>
  <si>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</si>
  <si>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</si>
  <si>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</si>
  <si>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</si>
  <si>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</si>
  <si>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</si>
  <si>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</si>
  <si>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</si>
  <si>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</si>
  <si>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</si>
  <si>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</si>
  <si>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</si>
  <si>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</si>
  <si>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</si>
  <si>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</si>
  <si>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</si>
  <si>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</si>
  <si>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</si>
  <si>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</si>
  <si>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</si>
  <si>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</si>
  <si>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</si>
  <si>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</si>
  <si>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</si>
  <si>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</si>
  <si>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</si>
  <si>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</si>
  <si>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</si>
  <si>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</si>
  <si>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</si>
  <si>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</si>
  <si>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</si>
  <si>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</si>
  <si>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</si>
  <si>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</si>
  <si>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</si>
  <si>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</si>
  <si>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</si>
  <si>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</si>
  <si>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</si>
  <si>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</si>
  <si>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</si>
  <si>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</si>
  <si>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</si>
  <si>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</si>
  <si>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</si>
  <si>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</si>
  <si>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</si>
  <si>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</si>
  <si>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</si>
  <si>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</si>
  <si>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</si>
  <si>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</si>
  <si>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</si>
  <si>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</si>
  <si>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</si>
  <si>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</si>
  <si>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</si>
  <si>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</si>
  <si>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</si>
  <si>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</si>
  <si>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</si>
  <si>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</si>
  <si>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</si>
  <si>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</si>
  <si>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</si>
  <si>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</si>
  <si>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</si>
  <si>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</si>
  <si>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</si>
  <si>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</si>
  <si>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</si>
  <si>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</si>
  <si>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</si>
  <si>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</si>
  <si>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</si>
  <si>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</si>
  <si>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</si>
  <si>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</si>
  <si>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</si>
  <si>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</si>
  <si>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</si>
  <si>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</si>
  <si>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</si>
  <si>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</si>
  <si>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</si>
  <si>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</si>
  <si>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</si>
  <si>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</si>
  <si>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</si>
  <si>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</si>
  <si>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</si>
  <si>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</si>
  <si>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</si>
  <si>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</si>
  <si>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</si>
  <si>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</si>
  <si>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</si>
  <si>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</si>
  <si>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</si>
  <si>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</si>
  <si>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</si>
  <si>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</si>
  <si>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</si>
  <si>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</si>
  <si>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</si>
  <si>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</si>
  <si>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</si>
  <si>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</si>
  <si>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</si>
  <si>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</si>
  <si>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</si>
  <si>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</si>
  <si>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</si>
  <si>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</si>
  <si>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</si>
  <si>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</si>
  <si>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</si>
  <si>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</si>
  <si>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</si>
  <si>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</si>
  <si>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</si>
  <si>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</si>
  <si>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</si>
  <si>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</si>
  <si>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</si>
  <si>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</si>
  <si>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</si>
  <si>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</si>
  <si>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</si>
  <si>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</si>
  <si>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</si>
  <si>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</si>
  <si>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</si>
  <si>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</si>
  <si>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</si>
  <si>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</si>
  <si>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</si>
  <si>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</si>
  <si>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</si>
  <si>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</si>
  <si>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</si>
  <si>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</si>
  <si>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</si>
  <si>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</si>
  <si>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</si>
  <si>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</si>
  <si>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</si>
  <si>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</si>
  <si>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</si>
  <si>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</si>
  <si>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</si>
  <si>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</si>
  <si>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</si>
  <si>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</si>
  <si>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</si>
  <si>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</si>
  <si>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</si>
  <si>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</si>
  <si>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</si>
  <si>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</si>
  <si>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</si>
  <si>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</si>
  <si>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</si>
  <si>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</si>
  <si>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</si>
  <si>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</si>
  <si>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</si>
  <si>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</si>
  <si>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</si>
  <si>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</si>
  <si>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</si>
  <si>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</si>
  <si>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</si>
  <si>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</si>
  <si>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</si>
  <si>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</si>
  <si>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</si>
  <si>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</si>
  <si>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</si>
  <si>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</si>
  <si>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</si>
  <si>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</si>
  <si>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</si>
  <si>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</si>
  <si>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</si>
  <si>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</si>
  <si>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</si>
  <si>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</si>
  <si>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</si>
  <si>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</si>
  <si>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</si>
  <si>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</si>
  <si>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</si>
  <si>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</si>
  <si>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</si>
  <si>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</si>
  <si>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</si>
  <si>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</si>
  <si>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</si>
  <si>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</si>
  <si>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</si>
  <si>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</si>
  <si>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</si>
  <si>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</si>
  <si>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</si>
  <si>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</si>
  <si>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</si>
  <si>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</si>
  <si>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</si>
  <si>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</si>
  <si>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</si>
  <si>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</si>
  <si>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</si>
  <si>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</si>
  <si>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</si>
  <si>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</si>
  <si>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</si>
  <si>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</si>
  <si>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</si>
  <si>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</si>
  <si>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</si>
  <si>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</si>
  <si>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</si>
  <si>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</si>
  <si>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</si>
  <si>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</si>
  <si>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</si>
  <si>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</si>
  <si>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</si>
  <si>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</si>
  <si>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</si>
  <si>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</si>
  <si>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</si>
  <si>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</si>
  <si>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</si>
  <si>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</si>
  <si>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</si>
  <si>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</si>
  <si>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</si>
  <si>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</si>
  <si>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</si>
  <si>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</si>
  <si>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</si>
  <si>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</si>
  <si>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</si>
  <si>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</si>
  <si>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</si>
  <si>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</si>
  <si>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</si>
  <si>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</si>
  <si>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</si>
  <si>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</si>
  <si>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</si>
  <si>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</si>
  <si>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</si>
  <si>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</si>
  <si>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</si>
  <si>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</si>
  <si>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</si>
  <si>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</si>
  <si>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</si>
  <si>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</si>
  <si>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</si>
  <si>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</si>
  <si>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</si>
  <si>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</si>
  <si>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</si>
  <si>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</si>
  <si>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</si>
  <si>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</si>
  <si>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</si>
  <si>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</si>
  <si>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</si>
  <si>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</si>
  <si>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</si>
  <si>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</si>
  <si>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</si>
  <si>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</si>
  <si>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</si>
  <si>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</si>
  <si>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</si>
  <si>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</si>
  <si>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</si>
  <si>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</si>
  <si>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</si>
  <si>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</si>
  <si>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</si>
  <si>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</si>
  <si>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</si>
  <si>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</si>
  <si>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</si>
  <si>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</si>
  <si>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</si>
  <si>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</si>
  <si>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</si>
  <si>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</si>
  <si>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</si>
  <si>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</si>
  <si>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</si>
  <si>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</si>
  <si>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</si>
  <si>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</si>
  <si>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</si>
  <si>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</si>
  <si>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</si>
  <si>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</si>
  <si>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</si>
  <si>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</si>
  <si>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</si>
  <si>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</si>
  <si>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</si>
  <si>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</si>
  <si>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</si>
  <si>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</si>
  <si>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</si>
  <si>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</si>
  <si>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</si>
  <si>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</si>
  <si>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</si>
  <si>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</si>
  <si>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</si>
  <si>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</si>
  <si>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</si>
  <si>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</si>
  <si>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</si>
  <si>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</si>
  <si>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</si>
  <si>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</si>
  <si>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</si>
  <si>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</si>
  <si>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</si>
  <si>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</si>
  <si>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</si>
  <si>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</si>
  <si>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</si>
  <si>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</si>
  <si>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</si>
  <si>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</si>
  <si>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</si>
  <si>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</si>
  <si>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</si>
  <si>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</si>
  <si>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</si>
  <si>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</si>
  <si>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</si>
  <si>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</si>
  <si>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</si>
  <si>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</si>
  <si>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</si>
  <si>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</si>
  <si>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</si>
  <si>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</si>
  <si>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</si>
  <si>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</si>
  <si>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</si>
  <si>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</si>
  <si>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</si>
  <si>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</si>
  <si>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</si>
  <si>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</si>
  <si>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</si>
  <si>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</si>
  <si>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</si>
  <si>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</si>
  <si>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</si>
  <si>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</si>
  <si>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</si>
  <si>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</si>
  <si>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</si>
  <si>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</si>
  <si>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</si>
  <si>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</si>
  <si>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</si>
  <si>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</si>
  <si>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</si>
  <si>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</si>
  <si>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</si>
  <si>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</si>
  <si>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</si>
  <si>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</si>
  <si>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</si>
  <si>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</si>
  <si>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</si>
  <si>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</si>
  <si>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</si>
  <si>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</si>
  <si>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</si>
  <si>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</si>
  <si>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</si>
  <si>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</si>
  <si>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</si>
  <si>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</si>
  <si>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</si>
  <si>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</si>
  <si>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</si>
  <si>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</si>
  <si>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</si>
  <si>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</si>
  <si>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</si>
  <si>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</si>
  <si>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</si>
  <si>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</si>
  <si>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</si>
  <si>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</si>
  <si>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</si>
  <si>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</si>
  <si>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</si>
  <si>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</si>
  <si>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</si>
  <si>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</si>
  <si>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</si>
  <si>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</si>
  <si>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</si>
  <si>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</si>
  <si>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</si>
  <si>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</si>
  <si>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</si>
  <si>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</si>
  <si>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</si>
  <si>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</si>
  <si>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</si>
  <si>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</si>
  <si>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</si>
  <si>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</si>
  <si>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</si>
  <si>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</si>
  <si>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</si>
  <si>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</si>
  <si>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</si>
  <si>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</si>
  <si>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</si>
  <si>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</si>
  <si>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</si>
  <si>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</si>
  <si>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</si>
  <si>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</si>
  <si>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</si>
  <si>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</si>
  <si>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</si>
  <si>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</si>
  <si>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</si>
  <si>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</si>
  <si>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</si>
  <si>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</si>
  <si>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</si>
  <si>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</si>
  <si>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</si>
  <si>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</si>
  <si>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</si>
  <si>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</si>
  <si>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</si>
  <si>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</si>
  <si>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</si>
  <si>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</si>
  <si>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</si>
  <si>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</si>
  <si>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</si>
  <si>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</si>
  <si>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</si>
  <si>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</si>
  <si>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</si>
  <si>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</si>
  <si>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</si>
  <si>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</si>
  <si>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</si>
  <si>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</si>
  <si>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</si>
  <si>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</si>
  <si>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</si>
  <si>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</si>
  <si>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</si>
  <si>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</si>
  <si>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</si>
  <si>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</si>
  <si>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</si>
  <si>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</si>
  <si>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</si>
  <si>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</si>
  <si>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</si>
  <si>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</si>
  <si>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</si>
  <si>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</si>
  <si>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</si>
  <si>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</si>
  <si>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</si>
  <si>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</si>
  <si>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</si>
  <si>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</si>
  <si>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</si>
  <si>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</si>
  <si>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</si>
  <si>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</si>
  <si>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</si>
  <si>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</si>
  <si>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</si>
  <si>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</si>
  <si>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</si>
  <si>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</si>
  <si>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</si>
  <si>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</si>
  <si>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</si>
  <si>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</si>
  <si>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</si>
  <si>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</si>
  <si>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</si>
  <si>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</si>
  <si>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</si>
  <si>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</si>
  <si>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</si>
  <si>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</si>
  <si>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</si>
  <si>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</si>
  <si>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</si>
  <si>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</si>
  <si>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</si>
  <si>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</si>
  <si>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</si>
  <si>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</si>
  <si>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</si>
  <si>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</si>
  <si>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</si>
  <si>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</si>
  <si>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</si>
  <si>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</si>
  <si>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</si>
  <si>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</si>
  <si>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</si>
  <si>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</si>
  <si>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</si>
  <si>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</si>
  <si>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</si>
  <si>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</si>
  <si>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</si>
  <si>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</si>
  <si>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</si>
  <si>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</si>
  <si>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</si>
  <si>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</si>
  <si>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</si>
  <si>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</si>
  <si>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</si>
  <si>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</si>
  <si>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</si>
  <si>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</si>
  <si>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</si>
  <si>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</si>
  <si>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</si>
  <si>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</si>
  <si>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</si>
  <si>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</si>
  <si>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</si>
  <si>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</si>
  <si>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</si>
  <si>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</si>
  <si>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</si>
  <si>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</si>
  <si>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</si>
  <si>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</si>
  <si>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</si>
  <si>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</si>
  <si>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</si>
  <si>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</si>
  <si>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</si>
  <si>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</si>
  <si>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</si>
  <si>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</si>
  <si>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</si>
  <si>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</si>
  <si>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</si>
  <si>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</si>
  <si>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</si>
  <si>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</si>
  <si>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</si>
  <si>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</si>
  <si>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</si>
  <si>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</si>
  <si>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</si>
  <si>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</si>
  <si>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</si>
  <si>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</si>
  <si>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</si>
  <si>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</si>
  <si>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</si>
  <si>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</si>
  <si>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</si>
  <si>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</si>
  <si>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</si>
  <si>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</si>
  <si>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</si>
  <si>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</si>
  <si>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</si>
  <si>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</si>
  <si>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</si>
  <si>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</si>
  <si>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</si>
  <si>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</si>
  <si>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</si>
  <si>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</si>
  <si>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</si>
  <si>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</si>
  <si>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</si>
  <si>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</si>
  <si>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</si>
  <si>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</si>
  <si>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</si>
  <si>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</si>
  <si>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</si>
  <si>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</si>
  <si>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</si>
  <si>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</si>
  <si>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</si>
  <si>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</si>
  <si>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</si>
  <si>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</si>
  <si>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</si>
  <si>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</si>
  <si>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</si>
  <si>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</si>
  <si>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</si>
  <si>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</si>
  <si>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</si>
  <si>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</si>
  <si>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</si>
  <si>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</si>
  <si>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</si>
  <si>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</si>
  <si>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</si>
  <si>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</si>
  <si>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</si>
  <si>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</si>
  <si>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</si>
  <si>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</si>
  <si>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</si>
  <si>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</si>
  <si>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</si>
  <si>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</si>
  <si>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</si>
  <si>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</si>
  <si>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</si>
  <si>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</si>
  <si>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</si>
  <si>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</si>
  <si>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</si>
  <si>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</si>
  <si>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</si>
  <si>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</si>
  <si>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</si>
  <si>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</si>
  <si>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</si>
  <si>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</si>
  <si>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</si>
  <si>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</si>
  <si>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</si>
  <si>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</si>
  <si>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</si>
  <si>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</si>
  <si>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</si>
  <si>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</si>
  <si>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</si>
  <si>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</si>
  <si>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</si>
  <si>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</si>
  <si>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</si>
  <si>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</si>
  <si>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</si>
  <si>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</si>
  <si>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</si>
  <si>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</si>
  <si>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</si>
  <si>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</si>
  <si>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</si>
  <si>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</si>
  <si>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</si>
  <si>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</si>
  <si>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</si>
  <si>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</si>
  <si>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</si>
  <si>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</si>
  <si>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</si>
  <si>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</si>
  <si>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</si>
  <si>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</si>
  <si>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</si>
  <si>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</si>
  <si>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</si>
  <si>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</si>
  <si>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</si>
  <si>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</si>
  <si>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</si>
  <si>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</si>
  <si>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</si>
  <si>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</si>
  <si>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</si>
  <si>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</si>
  <si>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</si>
  <si>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</si>
  <si>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</si>
  <si>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</si>
  <si>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</si>
  <si>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</si>
  <si>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</si>
  <si>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</si>
  <si>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</si>
  <si>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</si>
  <si>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</si>
  <si>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</si>
  <si>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</si>
  <si>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</si>
  <si>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</si>
  <si>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</si>
  <si>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</si>
  <si>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</si>
  <si>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</si>
  <si>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</si>
  <si>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</si>
  <si>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</si>
  <si>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</si>
  <si>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</si>
  <si>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</si>
  <si>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</si>
  <si>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</si>
  <si>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</si>
  <si>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</si>
  <si>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</si>
  <si>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</si>
  <si>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</si>
  <si>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</si>
  <si>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</si>
  <si>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</si>
  <si>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</si>
  <si>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</si>
  <si>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</si>
  <si>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</si>
  <si>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</si>
  <si>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</si>
  <si>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</si>
  <si>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</si>
  <si>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</si>
  <si>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</si>
  <si>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</si>
  <si>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</si>
  <si>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</si>
  <si>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</si>
  <si>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</si>
  <si>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</si>
  <si>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</si>
  <si>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</si>
  <si>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</si>
  <si>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</si>
  <si>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</si>
  <si>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</si>
  <si>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</si>
  <si>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</si>
  <si>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</si>
  <si>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</si>
  <si>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</si>
  <si>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</si>
  <si>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</si>
  <si>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</si>
  <si>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</si>
  <si>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</si>
  <si>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</si>
  <si>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</si>
  <si>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</si>
  <si>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</si>
  <si>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</si>
  <si>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</si>
  <si>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</si>
  <si>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</si>
  <si>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</si>
  <si>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</si>
  <si>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</si>
  <si>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</si>
  <si>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</si>
  <si>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</si>
  <si>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</si>
  <si>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</si>
  <si>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</si>
  <si>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</si>
  <si>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</si>
  <si>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</si>
  <si>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</si>
  <si>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</si>
  <si>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</si>
  <si>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</si>
  <si>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</si>
  <si>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</si>
  <si>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</si>
  <si>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</si>
  <si>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</si>
  <si>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</si>
  <si>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</si>
  <si>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</si>
  <si>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</si>
  <si>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</si>
  <si>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</si>
  <si>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</si>
  <si>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</si>
  <si>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</si>
  <si>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</si>
  <si>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</si>
  <si>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</si>
  <si>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</si>
  <si>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</si>
  <si>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</si>
  <si>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</si>
  <si>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</si>
  <si>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</si>
  <si>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</si>
  <si>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</si>
  <si>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</si>
  <si>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</si>
  <si>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</si>
  <si>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</si>
  <si>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</si>
  <si>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</si>
  <si>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</si>
  <si>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</si>
  <si>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</si>
  <si>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</si>
  <si>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</si>
  <si>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</si>
  <si>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</si>
  <si>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</si>
  <si>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</si>
  <si>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</si>
  <si>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</si>
  <si>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</si>
  <si>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</si>
  <si>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</si>
  <si>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</si>
  <si>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</si>
  <si>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</si>
  <si>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</si>
  <si>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</si>
  <si>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</si>
  <si>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</si>
  <si>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</si>
  <si>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</si>
  <si>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</si>
  <si>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</si>
  <si>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</si>
  <si>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</si>
  <si>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</si>
  <si>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</si>
  <si>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</si>
  <si>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</si>
  <si>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</si>
  <si>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</si>
  <si>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</si>
  <si>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</si>
  <si>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</si>
  <si>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</si>
  <si>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</si>
  <si>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</si>
  <si>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</si>
  <si>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</si>
  <si>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</si>
  <si>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</si>
  <si>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</si>
  <si>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</si>
  <si>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</si>
  <si>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</si>
  <si>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</si>
  <si>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</si>
  <si>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</si>
  <si>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</si>
  <si>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</si>
  <si>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</si>
  <si>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</si>
  <si>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</si>
  <si>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</si>
  <si>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</si>
  <si>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</si>
  <si>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</si>
  <si>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</si>
  <si>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</si>
  <si>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</si>
  <si>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</si>
  <si>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</si>
  <si>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</si>
  <si>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</si>
  <si>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</si>
  <si>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</si>
  <si>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</si>
  <si>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</si>
  <si>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</si>
  <si>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</si>
  <si>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</si>
  <si>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</si>
  <si>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</si>
  <si>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</si>
  <si>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</si>
  <si>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</si>
  <si>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</si>
  <si>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</si>
  <si>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</si>
  <si>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</si>
  <si>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</si>
  <si>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</si>
  <si>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</si>
  <si>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</si>
  <si>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</si>
  <si>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</si>
  <si>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</si>
  <si>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</si>
  <si>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</si>
  <si>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</si>
  <si>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</si>
  <si>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</si>
  <si>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</si>
  <si>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</si>
  <si>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</si>
  <si>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</si>
  <si>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</si>
  <si>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</si>
  <si>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</si>
  <si>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</si>
  <si>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</si>
  <si>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</si>
  <si>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</si>
  <si>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</si>
  <si>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</si>
  <si>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</si>
  <si>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</si>
  <si>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</si>
  <si>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</si>
  <si>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</si>
  <si>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</si>
  <si>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</si>
  <si>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</si>
  <si>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</si>
  <si>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</si>
  <si>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</si>
  <si>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</si>
  <si>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</si>
  <si>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</si>
  <si>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</si>
  <si>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</si>
  <si>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</si>
  <si>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</si>
  <si>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</si>
  <si>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</si>
  <si>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</si>
  <si>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</si>
  <si>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</si>
  <si>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</si>
  <si>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</si>
  <si>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</si>
  <si>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</si>
  <si>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</si>
  <si>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</si>
  <si>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</si>
  <si>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</si>
  <si>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</si>
  <si>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</si>
  <si>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</si>
  <si>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</si>
  <si>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</si>
  <si>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</si>
  <si>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</si>
  <si>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</si>
  <si>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</si>
  <si>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</si>
  <si>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</si>
  <si>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</si>
  <si>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</si>
  <si>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</si>
  <si>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</si>
  <si>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</si>
  <si>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</si>
  <si>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</si>
  <si>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</si>
  <si>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</si>
  <si>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</si>
  <si>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</si>
  <si>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</si>
  <si>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</si>
  <si>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</si>
  <si>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</si>
  <si>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</si>
  <si>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</si>
  <si>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</si>
  <si>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</si>
  <si>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</si>
  <si>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</si>
  <si>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</si>
  <si>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</si>
  <si>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</si>
  <si>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</si>
  <si>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</si>
  <si>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</si>
  <si>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</si>
  <si>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</si>
  <si>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</si>
  <si>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</si>
  <si>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</si>
  <si>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</si>
  <si>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</si>
  <si>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</si>
  <si>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</si>
  <si>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</si>
  <si>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</si>
  <si>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</si>
  <si>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</si>
  <si>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</si>
  <si>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</si>
  <si>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</si>
  <si>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</si>
  <si>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</si>
  <si>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</si>
  <si>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</si>
  <si>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</si>
  <si>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</si>
  <si>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</si>
  <si>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</si>
  <si>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</si>
  <si>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</si>
  <si>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</si>
  <si>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</si>
  <si>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</si>
  <si>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</si>
  <si>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</si>
  <si>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</si>
  <si>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</si>
  <si>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</si>
  <si>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</si>
  <si>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</si>
  <si>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</si>
  <si>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</si>
  <si>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</si>
  <si>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</si>
  <si>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</si>
  <si>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</si>
  <si>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</si>
  <si>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</si>
  <si>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</si>
  <si>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</si>
  <si>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</si>
  <si>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</si>
  <si>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</si>
  <si>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</si>
  <si>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</si>
  <si>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</si>
  <si>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</si>
  <si>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</si>
  <si>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</si>
  <si>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</si>
  <si>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</si>
  <si>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</si>
  <si>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</si>
  <si>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</si>
  <si>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</si>
  <si>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</si>
  <si>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</si>
  <si>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</si>
  <si>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</si>
  <si>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</si>
  <si>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</si>
  <si>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</si>
  <si>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</si>
  <si>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</si>
  <si>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</si>
  <si>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</si>
  <si>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</si>
  <si>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</si>
  <si>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</si>
  <si>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</si>
  <si>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</si>
  <si>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</si>
  <si>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</si>
  <si>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</si>
  <si>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</si>
  <si>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</si>
  <si>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</si>
  <si>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</si>
  <si>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</si>
  <si>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</si>
  <si>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</si>
  <si>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</si>
  <si>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</si>
  <si>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</si>
  <si>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</si>
  <si>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</si>
  <si>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</si>
  <si>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</si>
  <si>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</si>
  <si>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</si>
  <si>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</si>
  <si>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</si>
  <si>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</si>
  <si>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</si>
  <si>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</si>
  <si>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</si>
  <si>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</si>
  <si>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</si>
  <si>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</si>
  <si>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</si>
  <si>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</si>
  <si>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</si>
  <si>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</si>
  <si>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</si>
  <si>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</si>
  <si>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</si>
  <si>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</si>
  <si>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</si>
  <si>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</si>
  <si>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</si>
  <si>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</si>
  <si>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</si>
  <si>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</si>
  <si>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</si>
  <si>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</si>
  <si>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</si>
  <si>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</si>
  <si>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</si>
  <si>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</si>
  <si>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</si>
  <si>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</si>
  <si>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</si>
  <si>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</si>
  <si>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</si>
  <si>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</si>
  <si>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</si>
  <si>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</si>
  <si>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</si>
  <si>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</si>
  <si>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</si>
  <si>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</si>
  <si>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</si>
  <si>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</si>
  <si>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</si>
  <si>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</si>
  <si>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</si>
  <si>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</si>
  <si>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</si>
  <si>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</si>
  <si>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</si>
  <si>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</si>
  <si>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</si>
  <si>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</si>
  <si>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</si>
  <si>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</si>
  <si>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</si>
  <si>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</si>
  <si>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</si>
  <si>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</si>
  <si>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</si>
  <si>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</si>
  <si>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</si>
  <si>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</si>
  <si>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</si>
  <si>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</si>
  <si>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</si>
  <si>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</si>
  <si>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</si>
  <si>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</si>
  <si>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</si>
  <si>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</si>
  <si>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</si>
  <si>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</si>
  <si>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</si>
  <si>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</si>
  <si>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</si>
  <si>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</si>
  <si>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</si>
  <si>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</si>
  <si>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</si>
  <si>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</si>
  <si>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</si>
  <si>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</si>
  <si>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</si>
  <si>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</si>
  <si>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</si>
  <si>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</si>
  <si>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</si>
  <si>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</si>
  <si>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</si>
  <si>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</si>
  <si>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</si>
  <si>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</si>
  <si>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</si>
  <si>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</si>
  <si>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</si>
  <si>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</si>
  <si>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</si>
  <si>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</si>
  <si>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</si>
  <si>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</si>
  <si>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</si>
  <si>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</si>
  <si>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</si>
  <si>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</si>
  <si>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</si>
  <si>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</si>
  <si>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</si>
  <si>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</si>
  <si>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</si>
  <si>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</si>
  <si>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</si>
  <si>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</si>
  <si>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</si>
  <si>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</si>
  <si>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</si>
  <si>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</si>
  <si>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</si>
  <si>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</si>
  <si>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</si>
  <si>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</si>
  <si>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</si>
  <si>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</si>
  <si>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</si>
  <si>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</si>
  <si>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</si>
  <si>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</si>
  <si>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</si>
  <si>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</si>
  <si>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</si>
  <si>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</si>
  <si>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</si>
  <si>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</si>
  <si>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</si>
  <si>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</si>
  <si>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</si>
  <si>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</si>
  <si>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</si>
  <si>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</si>
  <si>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</si>
  <si>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</si>
  <si>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</si>
  <si>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</si>
  <si>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</si>
  <si>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</si>
  <si>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</si>
  <si>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</si>
  <si>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</si>
  <si>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</si>
  <si>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</si>
  <si>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</si>
  <si>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</si>
  <si>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</si>
  <si>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</si>
  <si>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</si>
  <si>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</si>
  <si>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</si>
  <si>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</si>
  <si>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</si>
  <si>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</si>
  <si>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</si>
  <si>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</si>
  <si>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</si>
  <si>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</si>
  <si>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</si>
  <si>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</si>
  <si>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</si>
  <si>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</si>
  <si>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</si>
  <si>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</si>
  <si>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</si>
  <si>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</si>
  <si>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</si>
  <si>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</si>
  <si>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</si>
  <si>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</si>
  <si>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</si>
  <si>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</si>
  <si>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</si>
  <si>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</si>
  <si>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</si>
  <si>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</si>
  <si>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</si>
  <si>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</si>
  <si>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</si>
  <si>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</si>
  <si>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</si>
  <si>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</si>
  <si>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</si>
  <si>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</si>
  <si>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</si>
  <si>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</si>
  <si>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</si>
  <si>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</si>
  <si>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</si>
  <si>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</si>
  <si>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</si>
  <si>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</si>
  <si>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</si>
  <si>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</si>
  <si>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</si>
  <si>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</si>
  <si>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</si>
  <si>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</si>
  <si>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</si>
  <si>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</si>
  <si>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</si>
  <si>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</si>
  <si>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</si>
  <si>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</si>
  <si>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</si>
  <si>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</si>
  <si>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</si>
  <si>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</si>
  <si>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</si>
  <si>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</si>
  <si>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</si>
  <si>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</si>
  <si>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</si>
  <si>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</si>
  <si>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</si>
  <si>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</si>
  <si>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</si>
  <si>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</si>
  <si>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</si>
  <si>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</si>
  <si>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</si>
  <si>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</si>
  <si>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</si>
  <si>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</si>
  <si>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</si>
  <si>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</si>
  <si>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</si>
  <si>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</si>
  <si>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</si>
  <si>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</si>
  <si>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</si>
  <si>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</si>
  <si>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</si>
  <si>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</si>
  <si>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</si>
  <si>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</si>
  <si>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</si>
  <si>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</si>
  <si>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</si>
  <si>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</si>
  <si>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</si>
  <si>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</si>
  <si>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</si>
  <si>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</si>
  <si>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</si>
  <si>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</si>
  <si>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</si>
  <si>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</si>
  <si>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</si>
  <si>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</si>
  <si>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</si>
  <si>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</si>
  <si>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</si>
  <si>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</si>
  <si>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</si>
  <si>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</si>
  <si>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</si>
  <si>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</si>
  <si>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</si>
  <si>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</si>
  <si>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</si>
  <si>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</si>
  <si>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</si>
  <si>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</si>
  <si>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</si>
  <si>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</si>
  <si>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</si>
  <si>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</si>
  <si>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</si>
  <si>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</si>
  <si>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</si>
  <si>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</si>
  <si>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</si>
  <si>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</si>
  <si>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</si>
  <si>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</si>
  <si>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</si>
  <si>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</si>
  <si>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</si>
  <si>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</si>
  <si>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</si>
  <si>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</si>
  <si>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</si>
  <si>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</si>
  <si>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</si>
  <si>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</si>
  <si>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</si>
  <si>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</si>
  <si>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</si>
  <si>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</si>
  <si>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</si>
  <si>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</si>
  <si>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</si>
  <si>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</si>
  <si>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</si>
  <si>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</si>
  <si>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</si>
  <si>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</si>
  <si>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</si>
  <si>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</si>
  <si>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</si>
  <si>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</si>
  <si>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</si>
  <si>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</si>
  <si>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</si>
  <si>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</si>
  <si>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</si>
  <si>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</si>
  <si>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</si>
  <si>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</si>
  <si>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</si>
  <si>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</si>
  <si>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</si>
  <si>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</si>
  <si>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</si>
  <si>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</si>
  <si>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</si>
  <si>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</si>
  <si>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</si>
  <si>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</si>
  <si>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</si>
  <si>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</si>
  <si>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</si>
  <si>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</si>
  <si>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</si>
  <si>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</si>
  <si>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</si>
  <si>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</si>
  <si>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</si>
  <si>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</si>
  <si>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</si>
  <si>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</si>
  <si>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</si>
  <si>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</si>
  <si>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</si>
  <si>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</si>
  <si>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</si>
  <si>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</si>
  <si>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</si>
  <si>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</si>
  <si>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</si>
  <si>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</si>
  <si>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</si>
  <si>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</si>
  <si>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</si>
  <si>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</si>
  <si>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</si>
  <si>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</si>
  <si>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</si>
  <si>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</si>
  <si>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</si>
  <si>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</si>
  <si>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</si>
  <si>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</si>
  <si>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</si>
  <si>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</si>
  <si>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</si>
  <si>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</si>
  <si>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</si>
  <si>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</si>
  <si>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</si>
  <si>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</si>
  <si>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</si>
  <si>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</si>
  <si>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</si>
  <si>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</si>
  <si>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</si>
  <si>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</si>
  <si>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</si>
  <si>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</si>
  <si>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</si>
  <si>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</si>
  <si>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</si>
  <si>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</si>
  <si>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</si>
  <si>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</si>
  <si>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</si>
  <si>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</si>
  <si>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</si>
  <si>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</si>
  <si>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</si>
  <si>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</si>
  <si>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</si>
  <si>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</si>
  <si>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</si>
  <si>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</si>
  <si>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</si>
  <si>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</si>
  <si>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</si>
  <si>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</si>
  <si>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</si>
  <si>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</si>
  <si>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</si>
  <si>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</si>
  <si>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</si>
  <si>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</si>
  <si>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</si>
  <si>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</si>
  <si>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</si>
  <si>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</si>
  <si>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</si>
  <si>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</si>
  <si>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</si>
  <si>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</si>
  <si>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</si>
  <si>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</si>
  <si>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</si>
  <si>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</si>
  <si>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</si>
  <si>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</si>
  <si>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</si>
  <si>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</si>
  <si>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</si>
  <si>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</si>
  <si>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</si>
  <si>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</si>
  <si>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</si>
  <si>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</si>
  <si>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</si>
  <si>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</si>
  <si>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</si>
  <si>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</si>
  <si>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</si>
  <si>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</si>
  <si>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</si>
  <si>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</si>
  <si>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</si>
  <si>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</si>
  <si>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</si>
  <si>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</si>
  <si>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</si>
  <si>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</si>
  <si>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</si>
  <si>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</si>
  <si>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</si>
  <si>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</si>
  <si>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</si>
  <si>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</si>
  <si>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</si>
  <si>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</si>
  <si>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</si>
  <si>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</si>
  <si>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</si>
  <si>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</si>
  <si>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</si>
  <si>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</si>
  <si>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</si>
  <si>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</si>
  <si>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</si>
  <si>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</si>
  <si>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</si>
  <si>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</si>
  <si>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</si>
  <si>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</si>
  <si>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</si>
  <si>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</si>
  <si>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</si>
  <si>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</si>
  <si>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</si>
  <si>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</si>
  <si>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</si>
  <si>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</si>
  <si>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</si>
  <si>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</si>
  <si>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</si>
  <si>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</si>
  <si>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</si>
  <si>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</si>
  <si>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</si>
  <si>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</si>
  <si>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</si>
  <si>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</si>
  <si>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</si>
  <si>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</si>
  <si>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</si>
  <si>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</si>
  <si>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</si>
  <si>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</si>
  <si>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</si>
  <si>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</si>
  <si>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</si>
  <si>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</si>
  <si>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</si>
  <si>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</si>
  <si>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</si>
  <si>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</si>
  <si>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</si>
  <si>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</si>
  <si>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</si>
  <si>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</si>
  <si>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</si>
  <si>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</si>
  <si>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</si>
  <si>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</si>
  <si>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</si>
  <si>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</si>
  <si>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</si>
  <si>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</si>
  <si>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</si>
  <si>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</si>
  <si>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</si>
  <si>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</si>
  <si>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</si>
  <si>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</si>
  <si>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</si>
  <si>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</si>
  <si>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</si>
  <si>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</si>
  <si>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</si>
  <si>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</si>
  <si>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</si>
  <si>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</si>
  <si>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</si>
  <si>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</si>
  <si>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</si>
  <si>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</si>
  <si>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</si>
  <si>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</si>
  <si>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</si>
  <si>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</si>
  <si>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</si>
  <si>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</si>
  <si>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</si>
  <si>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</si>
  <si>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</si>
  <si>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</si>
  <si>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</si>
  <si>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</si>
  <si>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</si>
  <si>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</si>
  <si>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</si>
  <si>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</si>
  <si>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</si>
  <si>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</si>
  <si>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</si>
  <si>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</si>
  <si>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</si>
  <si>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</si>
  <si>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</si>
  <si>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</si>
  <si>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</si>
  <si>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</si>
  <si>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</si>
  <si>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</si>
  <si>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</si>
  <si>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</si>
  <si>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</si>
  <si>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</si>
  <si>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</si>
  <si>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</si>
  <si>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</si>
  <si>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</si>
  <si>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</si>
  <si>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</si>
  <si>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</si>
  <si>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</si>
  <si>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</si>
  <si>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</si>
  <si>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</si>
  <si>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</si>
  <si>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</si>
  <si>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</si>
  <si>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</si>
  <si>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</si>
  <si>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</si>
  <si>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</si>
  <si>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</si>
  <si>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</si>
  <si>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</si>
  <si>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</si>
  <si>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</si>
  <si>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</si>
  <si>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</si>
  <si>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</si>
  <si>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</si>
  <si>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</si>
  <si>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</si>
  <si>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</si>
  <si>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</si>
  <si>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</si>
  <si>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</si>
  <si>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</si>
  <si>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</si>
  <si>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</si>
  <si>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</si>
  <si>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</si>
  <si>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</si>
  <si>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</si>
  <si>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</si>
  <si>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</si>
  <si>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</si>
  <si>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</si>
  <si>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</si>
  <si>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</si>
  <si>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</si>
  <si>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</si>
  <si>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</si>
  <si>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</si>
  <si>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</si>
  <si>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</si>
  <si>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</si>
  <si>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</si>
  <si>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</si>
  <si>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</si>
  <si>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</si>
  <si>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</si>
  <si>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</si>
  <si>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</si>
  <si>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</si>
  <si>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</si>
  <si>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</si>
  <si>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</si>
  <si>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</si>
  <si>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</si>
  <si>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</si>
  <si>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</si>
  <si>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</si>
  <si>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</si>
  <si>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</si>
  <si>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</si>
  <si>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</si>
  <si>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</si>
  <si>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</si>
  <si>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</si>
  <si>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</si>
  <si>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</si>
  <si>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</si>
  <si>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</si>
  <si>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</si>
  <si>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</si>
  <si>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</si>
  <si>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</si>
  <si>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</si>
  <si>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</si>
  <si>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</si>
  <si>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</si>
  <si>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</si>
  <si>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</si>
  <si>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</si>
  <si>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</si>
  <si>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</si>
  <si>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</si>
  <si>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</si>
  <si>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</si>
  <si>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</si>
  <si>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</si>
  <si>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</si>
  <si>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</si>
  <si>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</si>
  <si>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</si>
  <si>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</si>
  <si>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</si>
  <si>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</si>
  <si>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</si>
  <si>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</si>
  <si>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</si>
  <si>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</si>
  <si>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</si>
  <si>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</si>
  <si>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</si>
  <si>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</si>
  <si>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</si>
  <si>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</si>
  <si>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</si>
  <si>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</si>
  <si>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</si>
  <si>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</si>
  <si>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</si>
  <si>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</si>
  <si>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</si>
  <si>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</si>
  <si>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</si>
  <si>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</si>
  <si>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</si>
  <si>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</si>
  <si>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</si>
  <si>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</si>
  <si>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</si>
  <si>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</si>
  <si>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</si>
  <si>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</si>
  <si>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</si>
  <si>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</si>
  <si>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</si>
  <si>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</si>
  <si>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</si>
  <si>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</si>
  <si>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</si>
  <si>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</si>
  <si>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</si>
  <si>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</si>
  <si>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</si>
  <si>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</si>
  <si>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</si>
  <si>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</si>
  <si>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</si>
  <si>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</si>
  <si>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</si>
  <si>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</si>
  <si>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</si>
  <si>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</si>
  <si>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</si>
  <si>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</si>
  <si>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</si>
  <si>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</si>
  <si>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</si>
  <si>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</si>
  <si>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</si>
  <si>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</si>
  <si>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</si>
  <si>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</si>
  <si>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</si>
  <si>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</si>
  <si>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</si>
  <si>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</si>
  <si>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</si>
  <si>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</si>
  <si>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</si>
  <si>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</si>
  <si>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</si>
  <si>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</si>
  <si>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</si>
  <si>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</si>
  <si>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</si>
  <si>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</si>
  <si>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</si>
  <si>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</si>
  <si>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</si>
  <si>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</si>
  <si>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</si>
  <si>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</si>
  <si>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</si>
  <si>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</si>
  <si>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</si>
  <si>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</si>
  <si>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</si>
  <si>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</si>
  <si>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</si>
  <si>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</si>
  <si>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</si>
  <si>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</si>
  <si>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</si>
  <si>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</si>
  <si>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</si>
  <si>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</si>
  <si>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</si>
  <si>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</si>
  <si>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</si>
  <si>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</si>
  <si>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</si>
  <si>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</si>
  <si>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</si>
  <si>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</si>
  <si>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</si>
  <si>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</si>
  <si>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</si>
  <si>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</si>
  <si>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</si>
  <si>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</si>
  <si>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</si>
  <si>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</si>
  <si>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</si>
  <si>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</si>
  <si>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</si>
  <si>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</si>
  <si>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</si>
  <si>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</si>
  <si>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</si>
  <si>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</si>
  <si>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</si>
  <si>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</si>
  <si>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</si>
  <si>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</si>
  <si>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</si>
  <si>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</si>
  <si>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</si>
  <si>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</si>
  <si>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</si>
  <si>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</si>
  <si>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</si>
  <si>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</si>
  <si>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</si>
  <si>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</si>
  <si>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</si>
  <si>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</si>
  <si>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</si>
  <si>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</si>
  <si>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</si>
  <si>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</si>
  <si>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</si>
  <si>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</si>
  <si>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</si>
  <si>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</si>
  <si>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</si>
  <si>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</si>
  <si>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</si>
  <si>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</si>
  <si>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</si>
  <si>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</si>
  <si>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</si>
  <si>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</si>
  <si>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</si>
  <si>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</si>
  <si>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</si>
  <si>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</si>
  <si>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</si>
  <si>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</si>
  <si>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</si>
  <si>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</si>
  <si>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</si>
  <si>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</si>
  <si>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</si>
  <si>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</si>
  <si>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</si>
  <si>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</si>
  <si>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</si>
  <si>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</si>
  <si>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</si>
  <si>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</si>
  <si>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</si>
  <si>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</si>
  <si>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</si>
  <si>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</si>
  <si>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</si>
  <si>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</si>
  <si>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</si>
  <si>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</si>
  <si>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</si>
  <si>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</si>
  <si>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</si>
  <si>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</si>
  <si>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</si>
  <si>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</si>
  <si>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</si>
  <si>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</si>
  <si>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</si>
  <si>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</si>
  <si>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</si>
  <si>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</si>
  <si>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</si>
  <si>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</si>
  <si>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</si>
  <si>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</si>
  <si>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</si>
  <si>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</si>
  <si>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</si>
  <si>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</si>
  <si>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</si>
  <si>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</si>
  <si>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</si>
  <si>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</si>
  <si>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</si>
  <si>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</si>
  <si>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</si>
  <si>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</si>
  <si>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</si>
  <si>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</si>
  <si>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</si>
  <si>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</si>
  <si>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</si>
  <si>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</si>
  <si>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</si>
  <si>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</si>
  <si>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</si>
  <si>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</si>
  <si>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</si>
  <si>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</si>
  <si>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</si>
  <si>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</si>
  <si>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</si>
  <si>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</si>
  <si>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</si>
  <si>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</si>
  <si>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</si>
  <si>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</si>
  <si>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</si>
  <si>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</si>
  <si>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</si>
  <si>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</si>
  <si>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</si>
  <si>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</si>
  <si>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</si>
  <si>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</si>
  <si>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</si>
  <si>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</si>
  <si>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</si>
  <si>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</si>
  <si>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</si>
  <si>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</si>
  <si>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</si>
  <si>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</si>
  <si>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</si>
  <si>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</si>
  <si>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</si>
  <si>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</si>
  <si>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</si>
  <si>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</si>
  <si>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</si>
  <si>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</si>
  <si>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</si>
  <si>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</si>
  <si>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</si>
  <si>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</si>
  <si>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</si>
  <si>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</si>
  <si>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</si>
  <si>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</si>
  <si>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</si>
  <si>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</si>
  <si>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</si>
  <si>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</si>
  <si>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</si>
  <si>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</si>
  <si>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</si>
  <si>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</si>
  <si>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</si>
  <si>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</si>
  <si>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</si>
  <si>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</si>
  <si>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</si>
  <si>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</si>
  <si>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</si>
  <si>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</si>
  <si>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</si>
  <si>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</si>
  <si>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</si>
  <si>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</si>
  <si>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</si>
  <si>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</si>
  <si>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</si>
  <si>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</si>
  <si>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</si>
  <si>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</si>
  <si>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</si>
  <si>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</si>
  <si>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</si>
  <si>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</si>
  <si>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</si>
  <si>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</si>
  <si>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</si>
  <si>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</si>
  <si>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</si>
  <si>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</si>
  <si>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</si>
  <si>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</si>
  <si>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</si>
  <si>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</si>
  <si>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</si>
  <si>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</si>
  <si>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</si>
  <si>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</si>
  <si>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</si>
  <si>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</si>
  <si>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</si>
  <si>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</si>
  <si>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</si>
  <si>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</si>
  <si>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</si>
  <si>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</si>
  <si>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</si>
  <si>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</si>
  <si>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</si>
  <si>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</si>
  <si>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</si>
  <si>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</si>
  <si>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</si>
  <si>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</si>
  <si>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</si>
  <si>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</si>
  <si>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</si>
  <si>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</si>
  <si>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</si>
  <si>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</si>
  <si>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</si>
  <si>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</si>
  <si>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</si>
  <si>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</si>
  <si>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</si>
  <si>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</si>
  <si>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</si>
  <si>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</si>
  <si>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</si>
  <si>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</si>
  <si>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</si>
  <si>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</si>
  <si>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</si>
  <si>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</si>
  <si>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</si>
  <si>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</si>
  <si>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</si>
  <si>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</si>
  <si>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</si>
  <si>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</si>
  <si>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</si>
  <si>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</si>
  <si>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</si>
  <si>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</si>
  <si>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</si>
  <si>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</si>
  <si>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</si>
  <si>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</si>
  <si>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</si>
  <si>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</si>
  <si>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</si>
  <si>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</si>
  <si>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</si>
  <si>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</si>
  <si>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</si>
  <si>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</si>
  <si>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</si>
  <si>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</si>
  <si>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</si>
  <si>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</si>
  <si>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</si>
  <si>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</si>
  <si>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</si>
  <si>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</si>
  <si>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</si>
  <si>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</si>
  <si>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</si>
  <si>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</si>
  <si>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</si>
  <si>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</si>
  <si>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</si>
  <si>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</si>
  <si>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</si>
  <si>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</si>
  <si>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</si>
  <si>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</si>
  <si>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</si>
  <si>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</si>
  <si>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</si>
  <si>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</si>
  <si>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</si>
  <si>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</si>
  <si>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</si>
  <si>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</si>
  <si>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</si>
  <si>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</si>
  <si>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</si>
  <si>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</si>
  <si>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</si>
  <si>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</si>
  <si>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</si>
  <si>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</si>
  <si>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</si>
  <si>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</si>
  <si>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</si>
  <si>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</si>
  <si>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</si>
  <si>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</si>
  <si>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</si>
  <si>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</si>
  <si>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</si>
  <si>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</si>
  <si>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</si>
  <si>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</si>
  <si>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</si>
  <si>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</si>
  <si>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</si>
  <si>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</si>
  <si>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</si>
  <si>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</si>
  <si>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</si>
  <si>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</si>
  <si>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</si>
  <si>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</si>
  <si>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</si>
  <si>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</si>
  <si>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</si>
  <si>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</si>
  <si>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</si>
  <si>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</si>
  <si>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</si>
  <si>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</si>
  <si>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</si>
  <si>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</si>
  <si>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</si>
  <si>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</si>
  <si>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</si>
  <si>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</si>
  <si>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</si>
  <si>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</si>
  <si>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</si>
  <si>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</si>
  <si>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</si>
  <si>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</si>
  <si>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</si>
  <si>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</si>
  <si>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</si>
  <si>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</si>
  <si>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</si>
  <si>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</si>
  <si>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</si>
  <si>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</si>
  <si>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</si>
  <si>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</si>
  <si>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</si>
  <si>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</si>
  <si>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</si>
  <si>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</si>
  <si>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</si>
  <si>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</si>
  <si>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</si>
  <si>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</si>
  <si>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</si>
  <si>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</si>
  <si>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</si>
  <si>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</si>
  <si>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</si>
  <si>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</si>
  <si>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</si>
  <si>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</si>
  <si>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</si>
  <si>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</si>
  <si>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</si>
  <si>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</si>
  <si>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</si>
  <si>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</si>
  <si>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</si>
  <si>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</si>
  <si>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</si>
  <si>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</si>
  <si>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</si>
  <si>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</si>
  <si>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</si>
  <si>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</si>
  <si>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</si>
  <si>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</si>
  <si>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</si>
  <si>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</si>
  <si>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</si>
  <si>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</si>
  <si>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</si>
  <si>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</si>
  <si>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</si>
  <si>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</si>
  <si>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</si>
  <si>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</si>
  <si>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</si>
  <si>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</si>
  <si>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</si>
  <si>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</si>
  <si>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</si>
  <si>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</si>
  <si>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</si>
  <si>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</si>
  <si>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</si>
  <si>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</si>
  <si>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</si>
  <si>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</si>
  <si>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</si>
  <si>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</si>
  <si>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</si>
  <si>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</si>
  <si>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</si>
  <si>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</si>
  <si>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</si>
  <si>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</si>
  <si>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</si>
  <si>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</si>
  <si>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</si>
  <si>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</si>
  <si>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</si>
  <si>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</si>
  <si>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</si>
  <si>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</si>
  <si>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</si>
  <si>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</si>
  <si>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</si>
  <si>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</si>
  <si>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</si>
  <si>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</si>
  <si>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</si>
  <si>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</si>
  <si>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</si>
  <si>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</si>
  <si>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</si>
  <si>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</si>
  <si>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</si>
  <si>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</si>
  <si>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</si>
  <si>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</si>
  <si>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</si>
  <si>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</si>
  <si>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</si>
  <si>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</si>
  <si>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</si>
  <si>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</si>
  <si>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</si>
  <si>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</si>
  <si>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</si>
  <si>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</si>
  <si>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</si>
  <si>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</si>
  <si>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</si>
  <si>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</si>
  <si>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</si>
  <si>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</si>
  <si>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</si>
  <si>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</si>
  <si>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</si>
  <si>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</si>
  <si>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</si>
  <si>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</si>
  <si>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</si>
  <si>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</si>
  <si>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</si>
  <si>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</si>
  <si>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</si>
  <si>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</si>
  <si>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</si>
  <si>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</si>
  <si>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</si>
  <si>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</si>
  <si>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</si>
  <si>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</si>
  <si>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</si>
  <si>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</si>
  <si>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</si>
  <si>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</si>
  <si>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</si>
  <si>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</si>
  <si>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</si>
  <si>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</si>
  <si>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</si>
  <si>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</si>
  <si>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</si>
  <si>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</si>
  <si>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</si>
  <si>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</si>
  <si>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</si>
  <si>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</si>
  <si>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</si>
  <si>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</si>
  <si>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</si>
  <si>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</si>
  <si>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</si>
  <si>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</si>
  <si>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</si>
  <si>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</si>
  <si>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</si>
  <si>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</si>
  <si>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</si>
  <si>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</si>
  <si>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</si>
  <si>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</si>
  <si>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</si>
  <si>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</si>
  <si>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</si>
  <si>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</si>
  <si>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</si>
  <si>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</si>
  <si>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</si>
  <si>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</si>
  <si>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</si>
  <si>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</si>
  <si>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</si>
  <si>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</si>
  <si>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</si>
  <si>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</si>
  <si>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</si>
  <si>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</si>
  <si>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</si>
  <si>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</si>
  <si>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</si>
  <si>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</si>
  <si>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</si>
  <si>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</si>
  <si>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</si>
  <si>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</si>
  <si>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</si>
  <si>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</si>
  <si>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</si>
  <si>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</si>
  <si>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</si>
  <si>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</si>
  <si>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</si>
  <si>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</si>
  <si>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</si>
  <si>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</si>
  <si>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</si>
  <si>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</si>
  <si>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</si>
  <si>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</si>
  <si>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</si>
  <si>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</si>
  <si>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</si>
  <si>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</si>
  <si>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</si>
  <si>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</si>
  <si>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</si>
  <si>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</si>
  <si>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</si>
  <si>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</si>
  <si>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</si>
  <si>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</si>
  <si>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</si>
  <si>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</si>
  <si>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</si>
  <si>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</si>
  <si>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</si>
  <si>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</si>
  <si>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</si>
  <si>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</si>
  <si>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</si>
  <si>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</si>
  <si>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</si>
  <si>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</si>
  <si>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</si>
  <si>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</si>
  <si>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</si>
  <si>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</si>
  <si>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</si>
  <si>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</si>
  <si>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</si>
  <si>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</si>
  <si>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</si>
  <si>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</si>
  <si>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</si>
  <si>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</si>
  <si>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</si>
  <si>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</si>
  <si>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</si>
  <si>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</si>
  <si>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</si>
  <si>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</si>
  <si>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</si>
  <si>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</si>
  <si>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</si>
  <si>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</si>
  <si>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</si>
  <si>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</si>
  <si>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</si>
  <si>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</si>
  <si>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</si>
  <si>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</si>
  <si>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</si>
  <si>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</si>
  <si>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</si>
  <si>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</si>
  <si>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</si>
  <si>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</si>
  <si>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</si>
  <si>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</si>
  <si>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</si>
  <si>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</si>
  <si>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</si>
  <si>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</si>
  <si>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</si>
  <si>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</si>
  <si>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</si>
  <si>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</si>
  <si>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</si>
  <si>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</si>
  <si>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</si>
  <si>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</si>
  <si>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</si>
  <si>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</si>
  <si>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</si>
  <si>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</si>
  <si>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</si>
  <si>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</si>
  <si>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</si>
  <si>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</si>
  <si>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</si>
  <si>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</si>
  <si>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</si>
  <si>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</si>
  <si>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</si>
  <si>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</si>
  <si>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</si>
  <si>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</si>
  <si>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</si>
  <si>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</si>
  <si>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</si>
  <si>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</si>
  <si>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</si>
  <si>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</si>
  <si>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</si>
  <si>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</si>
  <si>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</si>
  <si>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</si>
  <si>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</si>
  <si>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</si>
  <si>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</si>
  <si>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</si>
  <si>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</si>
  <si>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</si>
  <si>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</si>
  <si>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</si>
  <si>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</si>
  <si>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</si>
  <si>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</si>
  <si>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</si>
  <si>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</si>
  <si>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</si>
  <si>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</si>
  <si>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</si>
  <si>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</si>
  <si>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</si>
  <si>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</si>
  <si>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</si>
  <si>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</si>
  <si>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</si>
  <si>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</si>
  <si>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</si>
  <si>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</si>
  <si>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</si>
  <si>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</si>
  <si>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</si>
  <si>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</si>
  <si>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</si>
  <si>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</si>
  <si>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</si>
  <si>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</si>
  <si>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</si>
  <si>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</si>
  <si>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</si>
  <si>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</si>
  <si>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</si>
  <si>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</si>
  <si>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</si>
  <si>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</si>
  <si>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</si>
  <si>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</si>
  <si>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</si>
  <si>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</si>
  <si>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</si>
  <si>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</si>
  <si>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</si>
  <si>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</si>
  <si>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</si>
  <si>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</si>
  <si>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</si>
  <si>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</si>
  <si>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</si>
  <si>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</si>
  <si>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</si>
  <si>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</si>
  <si>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</si>
  <si>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</si>
  <si>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</si>
  <si>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</si>
  <si>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</si>
  <si>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</si>
  <si>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</si>
  <si>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</si>
  <si>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</si>
  <si>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</si>
  <si>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</si>
  <si>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</si>
  <si>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</si>
  <si>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</si>
  <si>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</si>
  <si>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</si>
  <si>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</si>
  <si>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</si>
  <si>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</si>
  <si>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</si>
  <si>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</si>
  <si>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</si>
  <si>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</si>
  <si>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</si>
  <si>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</si>
  <si>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</si>
  <si>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</si>
  <si>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</si>
  <si>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</si>
  <si>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</si>
  <si>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</si>
  <si>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</si>
  <si>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</si>
  <si>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</si>
  <si>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</si>
  <si>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</si>
  <si>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</si>
  <si>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</si>
  <si>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</si>
  <si>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</si>
  <si>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</si>
  <si>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</si>
  <si>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</si>
  <si>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</si>
  <si>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</si>
  <si>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</si>
  <si>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</si>
  <si>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</si>
  <si>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</si>
  <si>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</si>
  <si>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</si>
  <si>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</si>
  <si>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</si>
  <si>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</si>
  <si>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</si>
  <si>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</si>
  <si>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</si>
  <si>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</si>
  <si>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</si>
  <si>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</si>
  <si>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</si>
  <si>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</si>
  <si>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</si>
  <si>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</si>
  <si>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</si>
  <si>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</si>
  <si>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</si>
  <si>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</si>
  <si>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</si>
  <si>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</si>
  <si>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</si>
  <si>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</si>
  <si>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</si>
  <si>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</si>
  <si>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</si>
  <si>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</si>
  <si>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</si>
  <si>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</si>
  <si>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</si>
  <si>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</si>
  <si>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</si>
  <si>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</si>
  <si>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</si>
  <si>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</si>
  <si>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</si>
  <si>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</si>
  <si>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</si>
  <si>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</si>
  <si>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</si>
  <si>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</si>
  <si>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</si>
  <si>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</si>
  <si>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</si>
  <si>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</si>
  <si>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</si>
  <si>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</si>
  <si>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</si>
  <si>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</si>
  <si>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</si>
  <si>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</si>
  <si>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</si>
  <si>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</si>
  <si>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</si>
  <si>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</si>
  <si>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</si>
  <si>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</si>
  <si>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</si>
  <si>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</si>
  <si>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</si>
  <si>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</si>
  <si>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</si>
  <si>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</si>
  <si>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</si>
  <si>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</si>
  <si>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</si>
  <si>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</si>
  <si>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</si>
  <si>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</si>
  <si>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</si>
  <si>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</si>
  <si>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</si>
  <si>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</si>
  <si>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</si>
  <si>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</si>
  <si>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</si>
  <si>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</si>
  <si>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</si>
  <si>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</si>
  <si>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</si>
  <si>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</si>
  <si>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</si>
  <si>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</si>
  <si>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</si>
  <si>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</si>
  <si>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</si>
  <si>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</si>
  <si>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</si>
  <si>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</si>
  <si>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</si>
  <si>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</si>
  <si>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</si>
  <si>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</si>
  <si>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</si>
  <si>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</si>
  <si>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</si>
  <si>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</si>
  <si>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</si>
  <si>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</si>
  <si>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</si>
  <si>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</si>
  <si>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</si>
  <si>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</si>
  <si>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</si>
  <si>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</si>
  <si>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</si>
  <si>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</si>
  <si>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</si>
  <si>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</si>
  <si>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</si>
  <si>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</si>
  <si>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</si>
  <si>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</si>
  <si>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</si>
  <si>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</si>
  <si>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</si>
  <si>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</si>
  <si>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</si>
  <si>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</si>
  <si>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</si>
  <si>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</si>
  <si>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</si>
  <si>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</si>
  <si>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</si>
  <si>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</si>
  <si>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</si>
  <si>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</si>
  <si>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</si>
  <si>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</si>
  <si>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</si>
  <si>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</si>
  <si>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</si>
  <si>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</si>
  <si>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</si>
  <si>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</si>
  <si>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</si>
  <si>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</si>
  <si>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</si>
  <si>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</si>
  <si>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</si>
  <si>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</si>
  <si>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</si>
  <si>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</si>
  <si>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</si>
  <si>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</si>
  <si>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</si>
  <si>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</si>
  <si>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</si>
  <si>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</si>
  <si>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</si>
  <si>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</si>
  <si>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</si>
  <si>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</si>
  <si>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</si>
  <si>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</si>
  <si>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</si>
  <si>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</si>
  <si>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</si>
  <si>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</si>
  <si>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</si>
  <si>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</si>
  <si>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</si>
  <si>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</si>
  <si>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</si>
  <si>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</si>
  <si>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</si>
  <si>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</si>
  <si>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</si>
  <si>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</si>
  <si>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</si>
  <si>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</si>
  <si>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</si>
  <si>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</si>
  <si>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</si>
  <si>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</si>
  <si>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</si>
  <si>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</si>
  <si>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</si>
  <si>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</si>
  <si>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</si>
  <si>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</si>
  <si>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</si>
  <si>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</si>
  <si>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</si>
  <si>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</si>
  <si>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</si>
  <si>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</si>
  <si>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</si>
  <si>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</si>
  <si>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</si>
  <si>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</si>
  <si>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</si>
  <si>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</si>
  <si>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</si>
  <si>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</si>
  <si>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</si>
  <si>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</si>
  <si>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</si>
  <si>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</si>
  <si>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</si>
  <si>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</si>
  <si>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</si>
  <si>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</si>
  <si>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</si>
  <si>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</si>
  <si>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</si>
  <si>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</si>
  <si>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</si>
  <si>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</si>
  <si>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</si>
  <si>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</si>
  <si>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</si>
  <si>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</si>
  <si>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</si>
  <si>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</si>
  <si>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</si>
  <si>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</si>
  <si>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</si>
  <si>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</si>
  <si>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</si>
  <si>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</si>
  <si>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</si>
  <si>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</si>
  <si>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</si>
  <si>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</si>
  <si>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</si>
  <si>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</si>
  <si>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</si>
  <si>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</si>
  <si>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</si>
  <si>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</si>
  <si>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</si>
  <si>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</si>
  <si>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</si>
  <si>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</si>
  <si>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</si>
  <si>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</si>
  <si>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</si>
  <si>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</si>
  <si>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</si>
  <si>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</si>
  <si>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</si>
  <si>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</si>
  <si>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</si>
  <si>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</si>
  <si>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</si>
  <si>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</si>
  <si>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</si>
  <si>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</si>
  <si>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</si>
  <si>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</si>
  <si>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</si>
  <si>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</si>
  <si>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</si>
  <si>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</si>
  <si>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</si>
  <si>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</si>
  <si>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</si>
  <si>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</si>
  <si>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</si>
  <si>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</si>
  <si>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</si>
  <si>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</si>
  <si>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</si>
  <si>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</si>
  <si>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</si>
  <si>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</si>
  <si>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</si>
  <si>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</si>
  <si>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</si>
  <si>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</si>
  <si>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</si>
  <si>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</si>
  <si>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</si>
  <si>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</si>
  <si>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</si>
  <si>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</si>
  <si>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</si>
  <si>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</si>
  <si>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</si>
  <si>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</si>
  <si>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</si>
  <si>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</si>
  <si>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</si>
  <si>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</si>
  <si>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</si>
  <si>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</si>
  <si>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</si>
  <si>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</si>
  <si>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</si>
  <si>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</si>
  <si>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</si>
  <si>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</si>
  <si>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</si>
  <si>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</si>
  <si>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</si>
  <si>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</si>
  <si>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</si>
  <si>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</si>
  <si>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</si>
  <si>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</si>
  <si>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</si>
  <si>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</si>
  <si>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</si>
  <si>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</si>
  <si>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</si>
  <si>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</si>
  <si>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</si>
  <si>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</si>
  <si>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</si>
  <si>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</si>
  <si>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</si>
  <si>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</si>
  <si>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</si>
  <si>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</si>
  <si>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</si>
  <si>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</si>
  <si>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</si>
  <si>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</si>
  <si>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</si>
  <si>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</si>
  <si>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</si>
  <si>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</si>
  <si>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</si>
  <si>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</si>
  <si>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</si>
  <si>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</si>
  <si>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</si>
  <si>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</si>
  <si>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</si>
  <si>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</si>
  <si>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</si>
  <si>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</si>
  <si>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</si>
  <si>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</si>
  <si>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</si>
  <si>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</si>
  <si>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</si>
  <si>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</si>
  <si>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</si>
  <si>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</si>
  <si>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</si>
  <si>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</si>
  <si>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</si>
  <si>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</si>
  <si>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</si>
  <si>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</si>
  <si>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</si>
  <si>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</si>
  <si>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</si>
  <si>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</si>
  <si>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</si>
  <si>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</si>
  <si>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</si>
  <si>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</si>
  <si>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</si>
  <si>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</si>
  <si>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</si>
  <si>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</si>
  <si>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</si>
  <si>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</si>
  <si>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</si>
  <si>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</si>
  <si>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</si>
  <si>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</si>
  <si>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</si>
  <si>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</si>
  <si>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</si>
  <si>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</si>
  <si>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</si>
  <si>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</si>
  <si>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</si>
  <si>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</si>
  <si>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</si>
  <si>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</si>
  <si>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</si>
  <si>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</si>
  <si>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</si>
  <si>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</si>
  <si>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</si>
  <si>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</si>
  <si>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</si>
  <si>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</si>
  <si>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</si>
  <si>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</si>
  <si>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</si>
  <si>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</si>
  <si>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</si>
  <si>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</si>
  <si>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</si>
  <si>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</si>
  <si>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</si>
  <si>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</si>
  <si>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</si>
  <si>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</si>
  <si>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</si>
  <si>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</si>
  <si>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</si>
  <si>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</si>
  <si>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</si>
  <si>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</si>
  <si>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</si>
  <si>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</si>
  <si>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</si>
  <si>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</si>
  <si>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</si>
  <si>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</si>
  <si>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</si>
  <si>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</si>
  <si>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</si>
  <si>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</si>
  <si>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</si>
  <si>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</si>
  <si>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</si>
  <si>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</si>
  <si>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</si>
  <si>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</si>
  <si>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</si>
  <si>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</si>
  <si>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</si>
  <si>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</si>
  <si>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</si>
  <si>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</si>
  <si>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</si>
  <si>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</si>
  <si>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</si>
  <si>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</si>
  <si>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</si>
  <si>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</si>
  <si>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</si>
  <si>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</si>
  <si>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</si>
  <si>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</si>
  <si>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</si>
  <si>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</si>
  <si>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</si>
  <si>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</si>
  <si>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</si>
  <si>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</si>
  <si>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</si>
  <si>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</si>
  <si>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</si>
  <si>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</si>
  <si>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</si>
  <si>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</si>
  <si>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</si>
  <si>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</si>
  <si>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</si>
  <si>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</si>
  <si>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</si>
  <si>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</si>
  <si>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</si>
  <si>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</si>
  <si>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</si>
  <si>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</si>
  <si>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</si>
  <si>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</si>
  <si>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</si>
  <si>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</si>
  <si>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</si>
  <si>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</si>
  <si>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</si>
  <si>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</si>
  <si>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</si>
  <si>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</si>
  <si>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</si>
  <si>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</si>
  <si>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</si>
  <si>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</si>
  <si>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</si>
  <si>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</si>
  <si>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</si>
  <si>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</si>
  <si>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</si>
  <si>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</si>
  <si>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</si>
  <si>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</si>
  <si>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</si>
  <si>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</si>
  <si>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</si>
  <si>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</si>
  <si>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</si>
  <si>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</si>
  <si>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</si>
  <si>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</si>
  <si>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</si>
  <si>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</si>
  <si>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</si>
  <si>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</si>
  <si>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</si>
  <si>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</si>
  <si>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</si>
  <si>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</si>
  <si>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</si>
  <si>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</si>
  <si>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</si>
  <si>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</si>
  <si>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</si>
  <si>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</si>
  <si>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</si>
  <si>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</si>
  <si>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</si>
  <si>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</si>
  <si>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</si>
  <si>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</si>
  <si>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</si>
  <si>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</si>
  <si>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</si>
  <si>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</si>
  <si>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</si>
  <si>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</si>
  <si>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</si>
  <si>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</si>
  <si>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</si>
  <si>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</si>
  <si>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</si>
  <si>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</si>
  <si>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</si>
  <si>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</si>
  <si>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</si>
  <si>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</si>
  <si>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</si>
  <si>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</si>
  <si>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</si>
  <si>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</si>
  <si>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</si>
  <si>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</si>
  <si>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</si>
  <si>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</si>
  <si>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</si>
  <si>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</si>
  <si>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</si>
  <si>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</si>
  <si>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</si>
  <si>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</si>
  <si>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</si>
  <si>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</si>
  <si>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</si>
  <si>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</si>
  <si>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</si>
  <si>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</si>
  <si>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</si>
  <si>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</si>
  <si>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</si>
  <si>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</si>
  <si>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</si>
  <si>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</si>
  <si>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</si>
  <si>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</si>
  <si>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</si>
  <si>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</si>
  <si>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</si>
  <si>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</si>
  <si>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</si>
  <si>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</si>
  <si>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</si>
  <si>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</si>
  <si>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</si>
  <si>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</si>
  <si>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</si>
  <si>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</si>
  <si>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</si>
  <si>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</si>
  <si>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</si>
  <si>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</si>
  <si>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</si>
  <si>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</si>
  <si>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</si>
  <si>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</si>
  <si>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</si>
  <si>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</si>
  <si>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</si>
  <si>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</si>
  <si>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</si>
  <si>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</si>
  <si>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</si>
  <si>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</si>
  <si>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</si>
  <si>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</si>
  <si>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</si>
  <si>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</si>
  <si>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</si>
  <si>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</si>
  <si>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</si>
  <si>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</si>
  <si>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</si>
  <si>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</si>
  <si>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</si>
  <si>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</si>
  <si>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</si>
  <si>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</si>
  <si>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</si>
  <si>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</si>
  <si>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</si>
  <si>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</si>
  <si>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</si>
  <si>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</si>
  <si>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</si>
  <si>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</si>
  <si>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</si>
  <si>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</si>
  <si>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</si>
  <si>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</si>
  <si>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</si>
  <si>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</si>
  <si>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</si>
  <si>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</si>
  <si>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</si>
  <si>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</si>
  <si>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</si>
  <si>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</si>
  <si>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</si>
  <si>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</si>
  <si>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</si>
  <si>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</si>
  <si>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</si>
  <si>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</si>
  <si>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</si>
  <si>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</si>
  <si>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</si>
  <si>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</si>
  <si>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</si>
  <si>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</si>
  <si>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</si>
  <si>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</si>
  <si>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</si>
  <si>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</si>
  <si>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</si>
  <si>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</si>
  <si>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</si>
  <si>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</si>
  <si>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</si>
  <si>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</si>
  <si>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</si>
  <si>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</si>
  <si>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</si>
  <si>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</si>
  <si>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</si>
  <si>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</si>
  <si>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</si>
  <si>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</si>
  <si>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</si>
  <si>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</si>
  <si>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</si>
  <si>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</si>
  <si>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</si>
  <si>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</si>
  <si>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</si>
  <si>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</si>
  <si>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</si>
  <si>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</si>
  <si>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</si>
  <si>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</si>
  <si>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</si>
  <si>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</si>
  <si>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</si>
  <si>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</si>
  <si>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</si>
  <si>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</si>
  <si>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</si>
  <si>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</si>
  <si>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</si>
  <si>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</si>
  <si>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</si>
  <si>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</si>
  <si>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</si>
  <si>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</si>
  <si>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</si>
  <si>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</si>
  <si>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</si>
  <si>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</si>
  <si>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</si>
  <si>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</si>
  <si>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</si>
  <si>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</si>
  <si>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</si>
  <si>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</si>
  <si>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</si>
  <si>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</si>
  <si>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</si>
  <si>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</si>
  <si>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</si>
  <si>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</si>
  <si>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</si>
  <si>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</si>
  <si>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</si>
  <si>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</si>
  <si>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</si>
  <si>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</si>
  <si>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</si>
  <si>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</si>
  <si>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</si>
  <si>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</si>
  <si>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</si>
  <si>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</si>
  <si>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</si>
  <si>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</si>
  <si>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</si>
  <si>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</si>
  <si>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</si>
  <si>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</si>
  <si>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</si>
  <si>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</si>
  <si>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</si>
  <si>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</si>
  <si>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</si>
  <si>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</si>
  <si>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</si>
  <si>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</si>
  <si>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</si>
  <si>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</si>
  <si>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</si>
  <si>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</si>
  <si>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</si>
  <si>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</si>
  <si>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</si>
  <si>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</si>
  <si>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</si>
  <si>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</si>
  <si>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</si>
  <si>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</si>
  <si>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</si>
  <si>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</si>
  <si>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</si>
  <si>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</si>
  <si>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</si>
  <si>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</si>
  <si>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</si>
  <si>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</si>
  <si>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</si>
  <si>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</si>
  <si>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</si>
  <si>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</si>
  <si>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</si>
  <si>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</si>
  <si>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</si>
  <si>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</si>
  <si>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</si>
  <si>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</si>
  <si>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</si>
  <si>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</si>
  <si>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</si>
  <si>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</si>
  <si>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</si>
  <si>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</si>
  <si>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</si>
  <si>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</si>
  <si>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</si>
  <si>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</si>
  <si>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</si>
  <si>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</si>
  <si>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</si>
  <si>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</si>
  <si>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</si>
  <si>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</si>
  <si>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</si>
  <si>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</si>
  <si>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</si>
  <si>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</si>
  <si>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</si>
  <si>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</si>
  <si>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</si>
  <si>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</si>
  <si>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</si>
  <si>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</si>
  <si>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</si>
  <si>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</si>
  <si>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</si>
  <si>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</si>
  <si>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</si>
  <si>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</si>
  <si>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</si>
  <si>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</si>
  <si>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</si>
  <si>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</si>
  <si>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</si>
  <si>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</si>
  <si>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</si>
  <si>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</si>
  <si>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</si>
  <si>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</si>
  <si>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</si>
  <si>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</si>
  <si>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</si>
  <si>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</si>
  <si>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</si>
  <si>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</si>
  <si>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</si>
  <si>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</si>
  <si>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</si>
  <si>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</si>
  <si>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</si>
  <si>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</si>
  <si>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</si>
  <si>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</si>
  <si>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</si>
  <si>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</si>
  <si>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</si>
  <si>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</si>
  <si>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</si>
  <si>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</si>
  <si>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</si>
  <si>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</si>
  <si>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</si>
  <si>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</si>
  <si>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</si>
  <si>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</si>
  <si>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</si>
  <si>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</si>
  <si>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</si>
  <si>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</si>
  <si>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</si>
  <si>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</si>
  <si>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</si>
  <si>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</si>
  <si>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</si>
  <si>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</si>
  <si>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</si>
  <si>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</si>
  <si>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</si>
  <si>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</si>
  <si>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</si>
  <si>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</si>
  <si>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</si>
  <si>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</si>
  <si>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</si>
  <si>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</si>
  <si>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</si>
  <si>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</si>
  <si>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</si>
  <si>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</si>
  <si>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</si>
  <si>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</si>
  <si>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</si>
  <si>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</si>
  <si>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</si>
  <si>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</si>
  <si>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</si>
  <si>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</si>
  <si>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</si>
  <si>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</si>
  <si>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</si>
  <si>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</si>
  <si>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</si>
  <si>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</si>
  <si>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</si>
  <si>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</si>
  <si>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</si>
  <si>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</si>
  <si>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</si>
  <si>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</si>
  <si>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</si>
  <si>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</si>
  <si>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</si>
  <si>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</si>
  <si>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</si>
  <si>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</si>
  <si>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</si>
  <si>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</si>
  <si>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</si>
  <si>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</si>
  <si>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</si>
  <si>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</si>
  <si>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</si>
  <si>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</si>
  <si>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</si>
  <si>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</si>
  <si>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</si>
  <si>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</si>
  <si>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</si>
  <si>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</si>
  <si>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</si>
  <si>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</si>
  <si>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</si>
  <si>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</si>
  <si>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</si>
  <si>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</si>
  <si>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</si>
  <si>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</si>
  <si>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</si>
  <si>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</si>
  <si>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</si>
  <si>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</si>
  <si>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</si>
  <si>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</si>
  <si>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</si>
  <si>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</si>
  <si>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</si>
  <si>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</si>
  <si>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</si>
  <si>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</si>
  <si>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</si>
  <si>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</si>
  <si>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</si>
  <si>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</si>
  <si>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</si>
  <si>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</si>
  <si>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</si>
  <si>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</si>
  <si>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</si>
  <si>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</si>
  <si>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</si>
  <si>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</si>
  <si>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</si>
  <si>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</si>
  <si>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</si>
  <si>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</si>
  <si>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</si>
  <si>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</si>
  <si>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</si>
  <si>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</si>
  <si>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</si>
  <si>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</si>
  <si>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</si>
  <si>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</si>
  <si>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</si>
  <si>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</si>
  <si>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</si>
  <si>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</si>
  <si>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</si>
  <si>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</si>
  <si>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</si>
  <si>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</si>
  <si>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</si>
  <si>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</si>
  <si>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</si>
  <si>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</si>
  <si>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</si>
  <si>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</si>
  <si>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</si>
  <si>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</si>
  <si>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</si>
  <si>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</si>
  <si>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</si>
  <si>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</si>
  <si>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</si>
  <si>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</si>
  <si>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</si>
  <si>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</si>
  <si>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</si>
  <si>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</si>
  <si>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</si>
  <si>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</si>
  <si>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</si>
  <si>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</si>
  <si>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</si>
  <si>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</si>
  <si>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</si>
  <si>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</si>
  <si>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</si>
  <si>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</si>
  <si>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</si>
  <si>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</si>
  <si>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</si>
  <si>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</si>
  <si>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</si>
  <si>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</si>
  <si>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</si>
  <si>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</si>
  <si>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</si>
  <si>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</si>
  <si>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</si>
  <si>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</si>
  <si>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</si>
  <si>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</si>
  <si>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</si>
  <si>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</si>
  <si>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</si>
  <si>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</si>
  <si>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</si>
  <si>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</si>
  <si>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</si>
  <si>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</si>
  <si>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</si>
  <si>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</si>
  <si>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</si>
  <si>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</si>
  <si>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</si>
  <si>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</si>
  <si>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</si>
  <si>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</si>
  <si>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</si>
  <si>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</si>
  <si>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</si>
  <si>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</si>
  <si>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</si>
  <si>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</si>
  <si>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</si>
  <si>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</si>
  <si>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</si>
  <si>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</si>
  <si>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</si>
  <si>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</si>
  <si>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</si>
  <si>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</si>
  <si>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</si>
  <si>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</si>
  <si>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</si>
  <si>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</si>
  <si>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</si>
  <si>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</si>
  <si>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</si>
  <si>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</si>
  <si>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</si>
  <si>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</si>
  <si>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</si>
  <si>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</si>
  <si>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</si>
  <si>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</si>
  <si>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</si>
  <si>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</si>
  <si>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</si>
  <si>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</si>
  <si>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</si>
  <si>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</si>
  <si>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</si>
  <si>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</si>
  <si>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</si>
  <si>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</si>
  <si>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</si>
  <si>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</si>
  <si>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</si>
  <si>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</si>
  <si>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</si>
  <si>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</si>
  <si>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</si>
  <si>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</si>
  <si>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</si>
  <si>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</si>
  <si>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</si>
  <si>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</si>
  <si>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</si>
  <si>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</si>
  <si>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</si>
  <si>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</si>
  <si>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</si>
  <si>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</si>
  <si>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</si>
  <si>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</si>
  <si>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</si>
  <si>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</si>
  <si>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</si>
  <si>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</si>
  <si>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</si>
  <si>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</si>
  <si>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</si>
  <si>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</si>
  <si>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</si>
  <si>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</si>
  <si>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</si>
  <si>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</si>
  <si>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</si>
  <si>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</si>
  <si>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</si>
  <si>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</si>
  <si>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</si>
  <si>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</si>
  <si>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</si>
  <si>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</si>
  <si>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</si>
  <si>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</si>
  <si>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</si>
  <si>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</si>
  <si>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</si>
  <si>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</si>
  <si>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</si>
  <si>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</si>
  <si>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</si>
  <si>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</si>
  <si>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</si>
  <si>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</si>
  <si>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</si>
  <si>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</si>
  <si>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</si>
  <si>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</si>
  <si>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</si>
  <si>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</si>
  <si>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</si>
  <si>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</si>
  <si>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</si>
  <si>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</si>
  <si>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</si>
  <si>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</si>
  <si>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</si>
  <si>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</si>
  <si>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</si>
  <si>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</si>
  <si>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</si>
  <si>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</si>
  <si>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</si>
  <si>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</si>
  <si>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</si>
  <si>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</si>
  <si>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</si>
  <si>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</si>
  <si>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</si>
  <si>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</si>
  <si>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</si>
  <si>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</si>
  <si>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</si>
  <si>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</si>
  <si>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</si>
  <si>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</si>
  <si>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</si>
  <si>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</si>
  <si>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</si>
  <si>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</si>
  <si>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</si>
  <si>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</si>
  <si>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</si>
  <si>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</si>
  <si>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</si>
  <si>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</si>
  <si>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</si>
  <si>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</si>
  <si>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</si>
  <si>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</si>
  <si>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</si>
  <si>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</si>
  <si>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</si>
  <si>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</si>
  <si>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</si>
  <si>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</si>
  <si>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</si>
  <si>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</si>
  <si>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</si>
  <si>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</si>
  <si>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</si>
  <si>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</si>
  <si>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</si>
  <si>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</si>
  <si>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</si>
  <si>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</si>
  <si>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</si>
  <si>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</si>
  <si>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</si>
  <si>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</si>
  <si>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</si>
  <si>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</si>
  <si>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</si>
  <si>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</si>
  <si>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</si>
  <si>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</si>
  <si>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</si>
  <si>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</si>
  <si>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</si>
  <si>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</si>
  <si>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</si>
  <si>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</si>
  <si>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</si>
  <si>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</si>
  <si>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</si>
  <si>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</si>
  <si>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</si>
  <si>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</si>
  <si>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</si>
  <si>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</si>
  <si>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</si>
  <si>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</si>
  <si>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</si>
  <si>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</si>
  <si>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</si>
  <si>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</si>
  <si>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</si>
  <si>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</si>
  <si>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</si>
  <si>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</si>
  <si>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</si>
  <si>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</si>
  <si>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</si>
  <si>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</si>
  <si>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</si>
  <si>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</si>
  <si>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</si>
  <si>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</si>
  <si>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</si>
  <si>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</si>
  <si>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</si>
  <si>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</si>
  <si>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</si>
  <si>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</si>
  <si>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</si>
  <si>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</si>
  <si>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</si>
  <si>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</si>
  <si>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</si>
  <si>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</si>
  <si>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</si>
  <si>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</si>
  <si>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</si>
  <si>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</si>
  <si>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</si>
  <si>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</si>
  <si>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</si>
  <si>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</si>
  <si>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</si>
  <si>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</si>
  <si>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</si>
  <si>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</si>
  <si>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</si>
  <si>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</si>
  <si>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</si>
  <si>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</si>
  <si>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</si>
  <si>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</si>
  <si>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</si>
  <si>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</si>
  <si>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</si>
  <si>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</si>
  <si>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</si>
  <si>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</si>
  <si>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</si>
  <si>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</si>
  <si>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</si>
  <si>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</si>
  <si>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</si>
  <si>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</si>
  <si>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</si>
  <si>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</si>
  <si>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</si>
  <si>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</si>
  <si>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</si>
  <si>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</si>
  <si>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</si>
  <si>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</si>
  <si>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</si>
  <si>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</si>
  <si>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</si>
  <si>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</si>
  <si>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</si>
  <si>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</si>
  <si>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</si>
  <si>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</si>
  <si>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</si>
  <si>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</si>
  <si>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</si>
  <si>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</si>
  <si>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</si>
  <si>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</si>
  <si>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</si>
  <si>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</si>
  <si>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</si>
  <si>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</si>
  <si>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</si>
  <si>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</si>
  <si>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</si>
  <si>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</si>
  <si>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</si>
  <si>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</si>
  <si>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</si>
  <si>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</si>
  <si>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</si>
  <si>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</si>
  <si>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</si>
  <si>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</si>
  <si>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</si>
  <si>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</si>
  <si>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</si>
  <si>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</si>
  <si>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</si>
  <si>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</si>
  <si>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</si>
  <si>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</si>
  <si>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</si>
  <si>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</si>
  <si>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</si>
  <si>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</si>
  <si>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</si>
  <si>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</si>
  <si>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</si>
  <si>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</si>
  <si>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</si>
  <si>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</si>
  <si>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</si>
  <si>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</si>
  <si>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</si>
  <si>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</si>
  <si>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</si>
  <si>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</si>
  <si>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</si>
  <si>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</si>
  <si>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</si>
  <si>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</si>
  <si>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</si>
  <si>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</si>
  <si>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</si>
  <si>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</si>
  <si>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</si>
  <si>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</si>
  <si>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</si>
  <si>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</si>
  <si>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</si>
  <si>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</si>
  <si>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</si>
  <si>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</si>
  <si>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</si>
  <si>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</si>
  <si>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</si>
  <si>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</si>
  <si>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</si>
  <si>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</si>
  <si>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</si>
  <si>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</si>
  <si>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</si>
  <si>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</si>
  <si>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</si>
  <si>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</si>
  <si>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</si>
  <si>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</si>
  <si>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</si>
  <si>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</si>
  <si>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</si>
  <si>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</si>
  <si>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</si>
  <si>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</si>
  <si>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</si>
  <si>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</si>
  <si>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</si>
  <si>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</si>
  <si>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</si>
  <si>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</si>
  <si>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</si>
  <si>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</si>
  <si>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</si>
  <si>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</si>
  <si>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</si>
  <si>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</si>
  <si>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</si>
  <si>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</si>
  <si>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</si>
  <si>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</si>
  <si>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</si>
  <si>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</si>
  <si>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</si>
  <si>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</si>
  <si>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</si>
  <si>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</si>
  <si>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</si>
  <si>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</si>
  <si>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</si>
  <si>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</si>
  <si>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</si>
  <si>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</si>
  <si>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</si>
  <si>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</si>
  <si>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</si>
  <si>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</si>
  <si>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</si>
  <si>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</si>
  <si>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</si>
  <si>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</si>
  <si>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</si>
  <si>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</si>
  <si>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</si>
  <si>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</si>
  <si>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</si>
  <si>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</si>
  <si>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</si>
  <si>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</si>
  <si>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</si>
  <si>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</si>
  <si>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</si>
  <si>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</si>
  <si>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</si>
  <si>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</si>
  <si>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</si>
  <si>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</si>
  <si>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</si>
  <si>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</si>
  <si>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</si>
  <si>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</si>
  <si>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</si>
  <si>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</si>
  <si>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</si>
  <si>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</si>
  <si>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</si>
  <si>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</si>
  <si>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</si>
  <si>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</si>
  <si>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</si>
  <si>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</si>
  <si>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</si>
  <si>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</si>
  <si>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</si>
  <si>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</si>
  <si>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</si>
  <si>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</si>
  <si>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</si>
  <si>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</si>
  <si>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</si>
  <si>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</si>
  <si>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</si>
  <si>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</si>
  <si>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</si>
  <si>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</si>
  <si>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</si>
  <si>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</si>
  <si>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</si>
  <si>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</si>
  <si>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</si>
  <si>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</si>
  <si>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</si>
  <si>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</si>
  <si>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</si>
  <si>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</si>
  <si>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</si>
  <si>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</si>
  <si>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</si>
  <si>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</si>
  <si>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</si>
  <si>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</si>
  <si>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</si>
  <si>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</si>
  <si>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</si>
  <si>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</si>
  <si>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</si>
  <si>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</si>
  <si>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</si>
  <si>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</si>
  <si>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</si>
  <si>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</si>
  <si>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</si>
  <si>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</si>
  <si>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</si>
  <si>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</si>
  <si>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</si>
  <si>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</si>
  <si>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</si>
  <si>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</si>
  <si>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</si>
  <si>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</si>
  <si>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</si>
  <si>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</si>
  <si>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</si>
  <si>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</si>
  <si>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</si>
  <si>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</si>
  <si>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</si>
  <si>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</si>
  <si>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</si>
  <si>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</si>
  <si>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</si>
  <si>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</si>
  <si>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</si>
  <si>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</si>
  <si>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</si>
  <si>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</si>
  <si>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</si>
  <si>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</si>
  <si>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</si>
  <si>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</si>
  <si>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</si>
  <si>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</si>
  <si>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</si>
  <si>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</si>
  <si>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</si>
  <si>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</si>
  <si>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</si>
  <si>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</si>
  <si>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</si>
  <si>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</si>
  <si>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</si>
  <si>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</si>
  <si>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</si>
  <si>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</si>
  <si>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</si>
  <si>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</si>
  <si>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</si>
  <si>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</si>
  <si>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</si>
  <si>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</si>
  <si>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</si>
  <si>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</si>
  <si>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</si>
  <si>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</si>
  <si>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</si>
  <si>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</si>
  <si>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</si>
  <si>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</si>
  <si>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</si>
  <si>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</si>
  <si>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</si>
  <si>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</si>
  <si>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</si>
  <si>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</si>
  <si>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</si>
  <si>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</si>
  <si>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</si>
  <si>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</si>
  <si>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</si>
  <si>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</si>
  <si>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</si>
  <si>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</si>
  <si>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</si>
  <si>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</si>
  <si>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</si>
  <si>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</si>
  <si>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</si>
  <si>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</si>
  <si>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</si>
  <si>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</si>
  <si>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</si>
  <si>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</si>
  <si>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</si>
  <si>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</si>
  <si>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</si>
  <si>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</si>
  <si>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</si>
  <si>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</si>
  <si>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</si>
  <si>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</si>
  <si>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</si>
  <si>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</si>
  <si>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</si>
  <si>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</si>
  <si>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</si>
  <si>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</si>
  <si>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</si>
  <si>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</si>
  <si>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</si>
  <si>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</si>
  <si>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</si>
  <si>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</si>
  <si>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</si>
  <si>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</si>
  <si>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</si>
  <si>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</si>
  <si>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</si>
  <si>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</si>
  <si>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</si>
  <si>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</si>
  <si>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</si>
  <si>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</si>
  <si>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</si>
  <si>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</si>
  <si>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</si>
  <si>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</si>
  <si>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</si>
  <si>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</si>
  <si>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</si>
  <si>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</si>
  <si>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</si>
  <si>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</si>
  <si>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</si>
  <si>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</si>
  <si>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</si>
  <si>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</si>
  <si>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</si>
  <si>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</si>
  <si>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</si>
  <si>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</si>
  <si>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</si>
  <si>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</si>
  <si>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</si>
  <si>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</si>
  <si>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</si>
  <si>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</si>
  <si>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</si>
  <si>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</si>
  <si>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</si>
  <si>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</si>
  <si>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</si>
  <si>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</si>
  <si>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</si>
  <si>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</si>
  <si>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</si>
  <si>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</si>
  <si>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</si>
  <si>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</si>
  <si>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</si>
  <si>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</si>
  <si>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</si>
  <si>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</si>
  <si>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</si>
  <si>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</si>
  <si>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</si>
  <si>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</si>
  <si>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</si>
  <si>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</si>
  <si>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</si>
  <si>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</si>
  <si>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</si>
  <si>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</si>
  <si>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</si>
  <si>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</si>
  <si>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</si>
  <si>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</si>
  <si>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</si>
  <si>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</si>
  <si>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</si>
  <si>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</si>
  <si>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</si>
  <si>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</si>
  <si>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</si>
  <si>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</si>
  <si>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</si>
  <si>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</si>
  <si>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</si>
  <si>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</si>
  <si>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</si>
  <si>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</si>
  <si>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</si>
  <si>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</si>
  <si>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</si>
  <si>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</si>
  <si>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</si>
  <si>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</si>
  <si>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</si>
  <si>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</si>
  <si>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</si>
  <si>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</si>
  <si>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</si>
  <si>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</si>
  <si>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</si>
  <si>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</si>
  <si>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</si>
  <si>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</si>
  <si>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</si>
  <si>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</si>
  <si>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</si>
  <si>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</si>
  <si>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</si>
  <si>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</si>
  <si>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</si>
  <si>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</si>
  <si>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</si>
  <si>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</si>
  <si>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</si>
  <si>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</si>
  <si>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</si>
  <si>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</si>
  <si>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</si>
  <si>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</si>
  <si>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</si>
  <si>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</si>
  <si>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</si>
  <si>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</si>
  <si>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</si>
  <si>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</si>
  <si>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</si>
  <si>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</si>
  <si>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</si>
  <si>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</si>
  <si>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</si>
  <si>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</si>
  <si>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</si>
  <si>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</si>
  <si>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</si>
  <si>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</si>
  <si>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</si>
  <si>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</si>
  <si>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</si>
  <si>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</si>
  <si>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</si>
  <si>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</si>
  <si>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</si>
  <si>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</si>
  <si>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</si>
  <si>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</si>
  <si>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</si>
  <si>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</si>
  <si>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</si>
  <si>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</si>
  <si>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</si>
  <si>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</si>
  <si>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</si>
  <si>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</si>
  <si>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</si>
  <si>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</si>
  <si>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</si>
  <si>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</si>
  <si>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</si>
  <si>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</si>
  <si>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</si>
  <si>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</si>
  <si>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</si>
  <si>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</si>
  <si>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</si>
  <si>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</si>
  <si>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</si>
  <si>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</si>
  <si>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</si>
  <si>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</si>
  <si>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</si>
  <si>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</si>
  <si>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</si>
  <si>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</si>
  <si>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</si>
  <si>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</si>
  <si>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</si>
  <si>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</si>
  <si>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</si>
  <si>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</si>
  <si>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</si>
  <si>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</si>
  <si>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</si>
  <si>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</si>
  <si>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</si>
  <si>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</si>
  <si>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</si>
  <si>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</si>
  <si>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</si>
  <si>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</si>
  <si>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</si>
  <si>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</si>
  <si>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</si>
  <si>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</si>
  <si>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</si>
  <si>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</si>
  <si>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</si>
  <si>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</si>
  <si>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</si>
  <si>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</si>
  <si>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</si>
  <si>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</si>
  <si>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</si>
  <si>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</si>
  <si>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</si>
  <si>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</si>
  <si>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</si>
  <si>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</si>
  <si>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</si>
  <si>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</si>
  <si>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</si>
  <si>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</si>
  <si>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</si>
  <si>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</si>
  <si>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</si>
  <si>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</si>
  <si>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</si>
  <si>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</si>
  <si>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</si>
  <si>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</si>
  <si>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</si>
  <si>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</si>
  <si>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</si>
  <si>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</si>
  <si>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</si>
  <si>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</si>
  <si>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</si>
  <si>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</si>
  <si>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</si>
  <si>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</si>
  <si>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</si>
  <si>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</si>
  <si>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</si>
  <si>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</si>
  <si>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</si>
  <si>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</si>
  <si>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</si>
  <si>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</si>
  <si>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</si>
  <si>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</si>
  <si>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</si>
  <si>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</si>
  <si>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</si>
  <si>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</si>
  <si>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</si>
  <si>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</si>
  <si>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</si>
  <si>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</si>
  <si>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</si>
  <si>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</si>
  <si>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</si>
  <si>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</si>
  <si>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</si>
  <si>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</si>
  <si>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</si>
  <si>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</si>
  <si>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</si>
  <si>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</si>
  <si>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</si>
  <si>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</si>
  <si>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</si>
  <si>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</si>
  <si>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</si>
  <si>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</si>
  <si>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</si>
  <si>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</si>
  <si>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</si>
  <si>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</si>
  <si>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</si>
  <si>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</si>
  <si>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</si>
  <si>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</si>
  <si>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</si>
  <si>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</si>
  <si>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</si>
  <si>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</si>
  <si>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</si>
  <si>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</si>
  <si>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</si>
  <si>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</si>
  <si>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</si>
  <si>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</si>
  <si>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</si>
  <si>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</si>
  <si>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</si>
  <si>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</si>
  <si>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</si>
  <si>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</si>
  <si>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</si>
  <si>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</si>
  <si>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</si>
  <si>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</si>
  <si>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</si>
  <si>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</si>
  <si>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</si>
  <si>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</si>
  <si>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</si>
  <si>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</si>
  <si>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</si>
  <si>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</si>
  <si>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</si>
  <si>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</si>
  <si>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</si>
  <si>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</si>
  <si>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</si>
  <si>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</si>
  <si>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</si>
  <si>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</si>
  <si>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</si>
  <si>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</si>
  <si>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</si>
  <si>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</si>
  <si>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</si>
  <si>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</si>
  <si>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</si>
  <si>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</si>
  <si>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</si>
  <si>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</si>
  <si>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</si>
  <si>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</si>
  <si>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</si>
  <si>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</si>
  <si>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</si>
  <si>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</si>
  <si>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</si>
  <si>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</si>
  <si>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</si>
  <si>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</si>
  <si>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</si>
  <si>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</si>
  <si>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</si>
  <si>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</si>
  <si>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</si>
  <si>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</si>
  <si>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</si>
  <si>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</si>
  <si>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</si>
  <si>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</si>
  <si>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</si>
  <si>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</si>
  <si>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</si>
  <si>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</si>
  <si>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</si>
  <si>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</si>
  <si>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</si>
  <si>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</si>
  <si>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</si>
  <si>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</si>
  <si>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</si>
  <si>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</si>
  <si>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</si>
  <si>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</si>
  <si>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</si>
  <si>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</si>
  <si>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</si>
  <si>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</si>
  <si>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</si>
  <si>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</si>
  <si>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</si>
  <si>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</si>
  <si>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</si>
  <si>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</si>
  <si>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</si>
  <si>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</si>
  <si>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</si>
  <si>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</si>
  <si>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</si>
  <si>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</si>
  <si>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</si>
  <si>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</si>
  <si>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</si>
  <si>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</si>
  <si>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</si>
  <si>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</si>
  <si>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</si>
  <si>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</si>
  <si>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</si>
  <si>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</si>
  <si>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</si>
  <si>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</si>
  <si>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</si>
  <si>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</si>
  <si>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</si>
  <si>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</si>
  <si>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</si>
  <si>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</si>
  <si>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</si>
  <si>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</si>
  <si>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</si>
  <si>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</si>
  <si>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</si>
  <si>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</si>
  <si>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</si>
  <si>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</si>
  <si>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</si>
  <si>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</si>
  <si>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</si>
  <si>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</si>
  <si>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</si>
  <si>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</si>
  <si>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</si>
  <si>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</si>
  <si>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</si>
  <si>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</si>
  <si>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</si>
  <si>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</si>
  <si>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</si>
  <si>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</si>
  <si>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</si>
  <si>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</si>
  <si>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</si>
  <si>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</si>
  <si>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</si>
  <si>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</si>
  <si>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</si>
  <si>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</si>
  <si>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</si>
  <si>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</si>
  <si>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</si>
  <si>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</si>
  <si>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</si>
  <si>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</si>
  <si>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</si>
  <si>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</si>
  <si>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</si>
  <si>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</si>
  <si>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</si>
  <si>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</si>
  <si>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</si>
  <si>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</si>
  <si>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</si>
  <si>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</si>
  <si>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</si>
  <si>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</si>
  <si>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</si>
  <si>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</si>
  <si>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</si>
  <si>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</si>
  <si>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</si>
  <si>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</si>
  <si>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</si>
  <si>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</si>
  <si>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</si>
  <si>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</si>
  <si>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</si>
  <si>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</si>
  <si>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</si>
  <si>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</si>
  <si>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</si>
  <si>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</si>
  <si>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</si>
  <si>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</si>
  <si>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</si>
  <si>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</si>
  <si>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</si>
  <si>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</si>
  <si>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</si>
  <si>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</si>
  <si>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</si>
  <si>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</si>
  <si>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</si>
  <si>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</si>
  <si>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</si>
  <si>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</si>
  <si>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</si>
  <si>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</si>
  <si>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</si>
  <si>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</si>
  <si>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</si>
  <si>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</si>
  <si>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</si>
  <si>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</si>
  <si>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</si>
  <si>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</si>
  <si>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</si>
  <si>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</si>
  <si>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</si>
  <si>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</si>
  <si>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</si>
  <si>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</si>
  <si>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</si>
  <si>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</si>
  <si>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</si>
  <si>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</si>
  <si>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</si>
  <si>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</si>
  <si>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</si>
  <si>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</si>
  <si>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</si>
  <si>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</si>
  <si>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</si>
  <si>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</si>
  <si>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</si>
  <si>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</si>
  <si>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</si>
  <si>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</si>
  <si>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</si>
  <si>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</si>
  <si>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</si>
  <si>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</si>
  <si>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</si>
  <si>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</si>
  <si>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</si>
  <si>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</si>
  <si>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</si>
  <si>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</si>
  <si>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</si>
  <si>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</si>
  <si>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</si>
  <si>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</si>
  <si>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</si>
  <si>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</si>
  <si>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</si>
  <si>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</si>
  <si>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</si>
  <si>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</si>
  <si>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</si>
  <si>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</si>
  <si>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</si>
  <si>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</si>
  <si>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</si>
  <si>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</si>
  <si>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</si>
  <si>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</si>
  <si>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</si>
  <si>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</si>
  <si>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</si>
  <si>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</si>
  <si>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</si>
  <si>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</si>
  <si>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</si>
  <si>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</si>
  <si>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</si>
  <si>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</si>
  <si>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</si>
  <si>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</si>
  <si>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</si>
  <si>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</si>
  <si>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</si>
  <si>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</si>
  <si>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</si>
  <si>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</si>
  <si>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</si>
  <si>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</si>
  <si>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</si>
  <si>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</si>
  <si>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</si>
  <si>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</si>
  <si>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</si>
  <si>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</si>
  <si>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</si>
  <si>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</si>
  <si>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</si>
  <si>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</si>
  <si>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</si>
  <si>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</si>
  <si>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</si>
  <si>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</si>
  <si>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</si>
  <si>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</si>
  <si>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</si>
  <si>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</si>
  <si>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</si>
  <si>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</si>
  <si>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</si>
  <si>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</si>
  <si>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</si>
  <si>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</si>
  <si>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</si>
  <si>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</si>
  <si>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</si>
  <si>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</si>
  <si>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</si>
  <si>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</si>
  <si>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</si>
  <si>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</si>
  <si>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</si>
  <si>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</si>
  <si>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</si>
  <si>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</si>
  <si>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</si>
  <si>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</si>
  <si>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</si>
  <si>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</si>
  <si>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</si>
  <si>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</si>
  <si>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</si>
  <si>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</si>
  <si>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</si>
  <si>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</si>
  <si>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</si>
  <si>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</si>
  <si>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</si>
  <si>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</si>
  <si>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</si>
  <si>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</si>
  <si>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</si>
  <si>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</si>
  <si>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</si>
  <si>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</si>
  <si>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</si>
  <si>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</si>
  <si>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</si>
  <si>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</si>
  <si>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</si>
  <si>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</si>
  <si>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</si>
  <si>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</si>
  <si>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</si>
  <si>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</si>
  <si>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</si>
  <si>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</si>
  <si>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</si>
  <si>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</si>
  <si>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</si>
  <si>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</si>
  <si>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</si>
  <si>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</si>
  <si>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</si>
  <si>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</si>
  <si>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</si>
  <si>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</si>
  <si>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</si>
  <si>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</si>
  <si>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</si>
  <si>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</si>
  <si>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</si>
  <si>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</si>
  <si>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</si>
  <si>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</si>
  <si>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</si>
  <si>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</si>
  <si>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</si>
  <si>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</si>
  <si>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</si>
  <si>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</si>
  <si>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</si>
  <si>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</si>
  <si>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</si>
  <si>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</si>
  <si>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</si>
  <si>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</si>
  <si>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</si>
  <si>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</si>
  <si>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</si>
  <si>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</si>
  <si>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</si>
  <si>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</si>
  <si>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</si>
  <si>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</si>
  <si>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</si>
  <si>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</si>
  <si>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</si>
  <si>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</si>
  <si>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</si>
  <si>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</si>
  <si>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</si>
  <si>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</si>
  <si>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</si>
  <si>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</si>
  <si>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</si>
  <si>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</si>
  <si>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</si>
  <si>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</si>
  <si>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</si>
  <si>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</si>
  <si>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</si>
  <si>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</si>
  <si>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</si>
  <si>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</si>
  <si>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</si>
  <si>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</si>
  <si>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</si>
  <si>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</si>
  <si>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</si>
  <si>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</si>
  <si>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</si>
  <si>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</si>
  <si>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</si>
  <si>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</si>
  <si>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</si>
  <si>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</si>
  <si>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</si>
  <si>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</si>
  <si>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</si>
  <si>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</si>
  <si>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</si>
  <si>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</si>
  <si>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</si>
  <si>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</si>
  <si>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</si>
  <si>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</si>
  <si>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</si>
  <si>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</si>
  <si>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</si>
  <si>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</si>
  <si>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</si>
  <si>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</si>
  <si>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</si>
  <si>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</si>
  <si>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</si>
  <si>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</si>
  <si>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</si>
  <si>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</si>
  <si>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</si>
  <si>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</si>
  <si>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</si>
  <si>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</si>
  <si>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</si>
  <si>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</si>
  <si>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</si>
  <si>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</si>
  <si>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</si>
  <si>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</si>
  <si>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</si>
  <si>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</si>
  <si>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</si>
  <si>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</si>
  <si>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</si>
  <si>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</si>
  <si>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</si>
  <si>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</si>
  <si>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</si>
  <si>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</si>
  <si>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</si>
  <si>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</si>
  <si>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</si>
  <si>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</si>
  <si>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</si>
  <si>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</si>
  <si>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</si>
  <si>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</si>
  <si>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</si>
  <si>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</si>
  <si>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</si>
  <si>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</si>
  <si>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</si>
  <si>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</si>
  <si>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</si>
  <si>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</si>
  <si>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</si>
  <si>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</si>
  <si>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</si>
  <si>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</si>
  <si>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</si>
  <si>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</si>
  <si>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</si>
  <si>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</si>
  <si>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</si>
  <si>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</si>
  <si>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</si>
  <si>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</si>
  <si>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</si>
  <si>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</si>
  <si>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</si>
  <si>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</si>
  <si>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</si>
  <si>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</si>
  <si>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</si>
  <si>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</si>
  <si>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</si>
  <si>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</si>
  <si>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</si>
  <si>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</si>
  <si>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</si>
  <si>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</si>
  <si>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</si>
  <si>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</si>
  <si>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</si>
  <si>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</si>
  <si>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</si>
  <si>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</si>
  <si>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</si>
  <si>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</si>
  <si>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</si>
  <si>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</si>
  <si>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</si>
  <si>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</si>
  <si>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</si>
  <si>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</si>
  <si>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</si>
  <si>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</si>
  <si>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</si>
  <si>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</si>
  <si>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</si>
  <si>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</si>
  <si>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</si>
  <si>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</si>
  <si>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</si>
  <si>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</si>
  <si>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</si>
  <si>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</si>
  <si>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</si>
  <si>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</si>
  <si>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</si>
  <si>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</si>
  <si>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</si>
  <si>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</si>
  <si>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</si>
  <si>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</si>
  <si>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</si>
  <si>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</si>
  <si>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</si>
  <si>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</si>
  <si>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</si>
  <si>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</si>
  <si>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</si>
  <si>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</si>
  <si>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</si>
  <si>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</si>
  <si>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</si>
  <si>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</si>
  <si>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</si>
  <si>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</si>
  <si>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</si>
  <si>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</si>
  <si>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</si>
  <si>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</si>
  <si>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</si>
  <si>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</si>
  <si>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</si>
  <si>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</si>
  <si>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</si>
  <si>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</si>
  <si>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</si>
  <si>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</si>
  <si>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</si>
  <si>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</si>
  <si>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</si>
  <si>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</si>
  <si>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</si>
  <si>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</si>
  <si>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</si>
  <si>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</si>
  <si>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</si>
  <si>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</si>
  <si>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</si>
  <si>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</si>
  <si>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</si>
  <si>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</si>
  <si>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</si>
  <si>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</si>
  <si>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</si>
  <si>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</si>
  <si>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</si>
  <si>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</si>
  <si>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</si>
  <si>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</si>
  <si>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</si>
  <si>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</si>
  <si>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</si>
  <si>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</si>
  <si>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</si>
  <si>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</si>
  <si>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</si>
  <si>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</si>
  <si>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</si>
  <si>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</si>
  <si>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</si>
  <si>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</si>
  <si>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</si>
  <si>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</si>
  <si>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</si>
  <si>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</si>
  <si>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</si>
  <si>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</si>
  <si>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</si>
  <si>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</si>
  <si>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</si>
  <si>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</si>
  <si>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</si>
  <si>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</si>
  <si>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</si>
  <si>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</si>
  <si>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</si>
  <si>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</si>
  <si>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</si>
  <si>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</si>
  <si>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</si>
  <si>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</si>
  <si>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</si>
  <si>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</si>
  <si>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</si>
  <si>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</si>
  <si>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</si>
  <si>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</si>
  <si>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</si>
  <si>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</si>
  <si>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</si>
  <si>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</si>
  <si>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</si>
  <si>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</si>
  <si>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</si>
  <si>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</si>
  <si>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</si>
  <si>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</si>
  <si>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</si>
  <si>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</si>
  <si>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</si>
  <si>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</si>
  <si>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</si>
  <si>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</si>
  <si>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</si>
  <si>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</si>
  <si>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</si>
  <si>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</si>
  <si>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</si>
  <si>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</si>
  <si>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</si>
  <si>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</si>
  <si>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</si>
  <si>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</si>
  <si>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</si>
  <si>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</si>
  <si>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</si>
  <si>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</si>
  <si>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</si>
  <si>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</si>
  <si>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</si>
  <si>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</si>
  <si>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</si>
  <si>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</si>
  <si>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</si>
  <si>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</si>
  <si>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</si>
  <si>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</si>
  <si>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</si>
  <si>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</si>
  <si>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</si>
  <si>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</si>
  <si>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</si>
  <si>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</si>
  <si>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</si>
  <si>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</si>
  <si>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</si>
  <si>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</si>
  <si>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</si>
  <si>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</si>
  <si>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</si>
  <si>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</si>
  <si>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</si>
  <si>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</si>
  <si>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</si>
  <si>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</si>
  <si>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</si>
  <si>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</si>
  <si>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</si>
  <si>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</si>
  <si>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</si>
  <si>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</si>
  <si>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</si>
  <si>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</si>
  <si>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</si>
  <si>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</si>
  <si>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</si>
  <si>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</si>
  <si>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</si>
  <si>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</si>
  <si>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</si>
  <si>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</si>
  <si>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</si>
  <si>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</si>
  <si>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</si>
  <si>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</si>
  <si>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</si>
  <si>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</si>
  <si>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</si>
  <si>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</si>
  <si>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</si>
  <si>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</si>
  <si>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</si>
  <si>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</si>
  <si>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</si>
  <si>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</si>
  <si>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</si>
  <si>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</si>
  <si>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</si>
  <si>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</si>
  <si>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</si>
  <si>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</si>
  <si>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</si>
  <si>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</si>
  <si>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</si>
  <si>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</si>
  <si>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</si>
  <si>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</si>
  <si>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</si>
  <si>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</si>
  <si>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</si>
  <si>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</si>
  <si>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</si>
  <si>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</si>
  <si>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</si>
  <si>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</si>
  <si>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</si>
  <si>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</si>
  <si>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</si>
  <si>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</si>
  <si>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</si>
  <si>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</si>
  <si>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</si>
  <si>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</si>
  <si>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</si>
  <si>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</si>
  <si>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</si>
  <si>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</si>
  <si>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</si>
  <si>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</si>
  <si>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</si>
  <si>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</si>
  <si>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</si>
  <si>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</si>
  <si>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</si>
  <si>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</si>
  <si>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</si>
  <si>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</si>
  <si>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</si>
  <si>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</si>
  <si>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</si>
  <si>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</si>
  <si>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</si>
  <si>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</si>
  <si>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</si>
  <si>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</si>
  <si>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</si>
  <si>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</si>
  <si>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</si>
  <si>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</si>
  <si>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</si>
  <si>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</si>
  <si>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</si>
  <si>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</si>
  <si>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</si>
  <si>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</si>
  <si>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</si>
  <si>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</si>
  <si>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</si>
  <si>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</si>
  <si>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</si>
  <si>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</si>
  <si>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</si>
  <si>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</si>
  <si>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</si>
  <si>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</si>
  <si>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</si>
  <si>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</si>
  <si>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</si>
  <si>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</si>
  <si>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</si>
  <si>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</si>
  <si>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</si>
  <si>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</si>
  <si>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</si>
  <si>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</si>
  <si>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</si>
  <si>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</si>
  <si>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</si>
  <si>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</si>
  <si>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</si>
  <si>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</si>
  <si>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</si>
  <si>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</si>
  <si>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</si>
  <si>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</si>
  <si>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</si>
  <si>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</si>
  <si>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</si>
  <si>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</si>
  <si>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</si>
  <si>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</si>
  <si>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</si>
  <si>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</si>
  <si>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</si>
  <si>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</si>
  <si>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</si>
  <si>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</si>
  <si>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</si>
  <si>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</si>
  <si>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</si>
  <si>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</si>
  <si>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</si>
  <si>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</si>
  <si>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</si>
  <si>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</si>
  <si>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</si>
  <si>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</si>
  <si>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</si>
  <si>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</si>
  <si>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</si>
  <si>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</si>
  <si>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</si>
  <si>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</si>
  <si>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</si>
  <si>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</si>
  <si>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</si>
  <si>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</si>
  <si>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</si>
  <si>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</si>
  <si>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</si>
  <si>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</si>
  <si>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</si>
  <si>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</si>
  <si>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</si>
  <si>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</si>
  <si>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</si>
  <si>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</si>
  <si>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</si>
  <si>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</si>
  <si>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</si>
  <si>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</si>
  <si>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</si>
  <si>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</si>
  <si>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</si>
  <si>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</si>
  <si>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</si>
  <si>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</si>
  <si>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</si>
  <si>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</si>
  <si>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</si>
  <si>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</si>
  <si>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</si>
  <si>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</si>
  <si>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</si>
  <si>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</si>
  <si>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</si>
  <si>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</si>
  <si>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</si>
  <si>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</si>
  <si>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</si>
  <si>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</si>
  <si>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</si>
  <si>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</si>
  <si>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</si>
  <si>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</si>
  <si>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</si>
  <si>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</si>
  <si>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</si>
  <si>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</si>
  <si>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</si>
  <si>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</si>
  <si>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</si>
  <si>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</si>
  <si>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</si>
  <si>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</si>
  <si>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</si>
  <si>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</si>
  <si>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</si>
  <si>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</si>
  <si>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</si>
  <si>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</si>
  <si>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</si>
  <si>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</si>
  <si>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</si>
  <si>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</si>
  <si>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</si>
  <si>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</si>
  <si>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</si>
  <si>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</si>
  <si>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</si>
  <si>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</si>
  <si>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</si>
  <si>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</si>
  <si>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</si>
  <si>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</si>
  <si>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</si>
  <si>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</si>
  <si>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</si>
  <si>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</si>
  <si>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</si>
  <si>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</si>
  <si>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</si>
  <si>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</si>
  <si>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</si>
  <si>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</si>
  <si>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</si>
  <si>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</si>
  <si>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</si>
  <si>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</si>
  <si>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</si>
  <si>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</si>
  <si>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</si>
  <si>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</si>
  <si>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</si>
  <si>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</si>
  <si>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</si>
  <si>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</si>
  <si>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</si>
  <si>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</si>
  <si>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</si>
  <si>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</si>
  <si>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</si>
  <si>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</si>
  <si>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</si>
  <si>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</si>
  <si>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</si>
  <si>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</si>
  <si>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</si>
  <si>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</si>
  <si>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</si>
  <si>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</si>
  <si>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</si>
  <si>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</si>
  <si>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</si>
  <si>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</si>
  <si>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</si>
  <si>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</si>
  <si>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</si>
  <si>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</si>
  <si>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</si>
  <si>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</si>
  <si>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</si>
  <si>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</si>
  <si>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</si>
  <si>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</si>
  <si>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</si>
  <si>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</si>
  <si>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</si>
  <si>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</si>
  <si>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</si>
  <si>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</si>
  <si>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</si>
  <si>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</si>
  <si>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</si>
  <si>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</si>
  <si>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</si>
  <si>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</si>
  <si>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</si>
  <si>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</si>
  <si>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</si>
  <si>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</si>
  <si>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</si>
  <si>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</si>
  <si>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</si>
  <si>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</si>
  <si>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</si>
  <si>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</si>
  <si>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</si>
  <si>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</si>
  <si>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</si>
  <si>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</si>
  <si>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</si>
  <si>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</si>
  <si>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</si>
  <si>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</si>
  <si>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</si>
  <si>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</si>
  <si>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</si>
  <si>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</si>
  <si>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</si>
  <si>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</si>
  <si>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</si>
  <si>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</si>
  <si>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</si>
  <si>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</si>
  <si>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</si>
  <si>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</si>
  <si>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</si>
  <si>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</si>
  <si>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</si>
  <si>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</si>
  <si>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</si>
  <si>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</si>
  <si>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</si>
  <si>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</si>
  <si>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</si>
  <si>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</si>
  <si>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</si>
  <si>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</si>
  <si>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</si>
  <si>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</si>
  <si>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</si>
  <si>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</si>
  <si>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</si>
  <si>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</si>
  <si>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</si>
  <si>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</si>
  <si>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</si>
  <si>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</si>
  <si>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</si>
  <si>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</si>
  <si>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</si>
  <si>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</si>
  <si>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</si>
  <si>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</si>
  <si>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</si>
  <si>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</si>
  <si>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</si>
  <si>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</si>
  <si>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</si>
  <si>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</si>
  <si>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</si>
  <si>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</si>
  <si>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</si>
  <si>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</si>
  <si>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</si>
  <si>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</si>
  <si>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</si>
  <si>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</si>
  <si>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</si>
  <si>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</si>
  <si>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</si>
  <si>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</si>
  <si>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</si>
  <si>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</si>
  <si>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</si>
  <si>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</si>
  <si>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</si>
  <si>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</si>
  <si>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</si>
  <si>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</si>
  <si>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</si>
  <si>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</si>
  <si>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</si>
  <si>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</si>
  <si>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</si>
  <si>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</si>
  <si>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</si>
  <si>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</si>
  <si>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</si>
  <si>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</si>
  <si>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</si>
  <si>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</si>
  <si>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</si>
  <si>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</si>
  <si>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</si>
  <si>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</si>
  <si>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</si>
  <si>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</si>
  <si>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</si>
  <si>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</si>
  <si>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</si>
  <si>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</si>
  <si>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</si>
  <si>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</si>
  <si>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</si>
  <si>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</si>
  <si>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</si>
  <si>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</si>
  <si>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</si>
  <si>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</si>
  <si>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</si>
  <si>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</si>
  <si>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</si>
  <si>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</si>
  <si>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</si>
  <si>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</si>
  <si>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</si>
  <si>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</si>
  <si>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</si>
  <si>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</si>
  <si>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</si>
  <si>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</si>
  <si>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</si>
  <si>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</si>
  <si>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</si>
  <si>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</si>
  <si>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</si>
  <si>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</si>
  <si>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</si>
  <si>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</si>
  <si>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</si>
  <si>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</si>
  <si>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</si>
  <si>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</si>
  <si>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</si>
  <si>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</si>
  <si>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</si>
  <si>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</si>
  <si>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</si>
  <si>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</si>
  <si>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</si>
  <si>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</si>
  <si>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</si>
  <si>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</si>
  <si>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</si>
  <si>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</si>
  <si>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</si>
  <si>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</si>
  <si>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</si>
  <si>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</si>
  <si>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</si>
  <si>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</si>
  <si>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</si>
  <si>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</si>
  <si>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</si>
  <si>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</si>
  <si>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</si>
  <si>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</si>
  <si>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</si>
  <si>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</si>
  <si>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</si>
  <si>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</si>
  <si>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</si>
  <si>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</si>
  <si>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</si>
  <si>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</si>
  <si>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</si>
  <si>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</si>
  <si>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</si>
  <si>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</si>
  <si>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</si>
  <si>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</si>
  <si>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</si>
  <si>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</si>
  <si>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</si>
  <si>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</si>
  <si>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</si>
  <si>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</si>
  <si>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</si>
  <si>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</si>
  <si>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</si>
  <si>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</si>
  <si>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</si>
  <si>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</si>
  <si>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</si>
  <si>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</si>
  <si>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</si>
  <si>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</si>
  <si>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</si>
  <si>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</si>
  <si>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</si>
  <si>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</si>
  <si>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</si>
  <si>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</si>
  <si>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</si>
  <si>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</si>
  <si>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</si>
  <si>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</si>
  <si>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</si>
  <si>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</si>
  <si>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</si>
  <si>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</si>
  <si>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</si>
  <si>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</si>
  <si>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</si>
  <si>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</si>
  <si>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</si>
  <si>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</si>
  <si>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</si>
  <si>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</si>
  <si>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</si>
  <si>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</si>
  <si>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</si>
  <si>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</si>
  <si>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</si>
  <si>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</si>
  <si>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</si>
  <si>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</si>
  <si>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</si>
  <si>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</si>
  <si>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</si>
  <si>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</si>
  <si>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</si>
  <si>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</si>
  <si>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</si>
  <si>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</si>
  <si>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</si>
  <si>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</si>
  <si>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</si>
  <si>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</si>
  <si>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</si>
  <si>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</si>
  <si>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</si>
  <si>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</si>
  <si>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</si>
  <si>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</si>
  <si>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</si>
  <si>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</si>
  <si>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</si>
  <si>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</si>
  <si>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</si>
  <si>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</si>
  <si>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</si>
  <si>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</si>
  <si>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</si>
  <si>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</si>
  <si>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</si>
  <si>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</si>
  <si>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</si>
  <si>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</si>
  <si>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</si>
  <si>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</si>
  <si>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</si>
  <si>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</si>
  <si>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</si>
  <si>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</si>
  <si>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</si>
  <si>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</si>
  <si>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</si>
  <si>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</si>
  <si>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</si>
  <si>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</si>
  <si>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</si>
  <si>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</si>
  <si>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</si>
  <si>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</si>
  <si>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</si>
  <si>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</si>
  <si>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</si>
  <si>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</si>
  <si>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</si>
  <si>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</si>
  <si>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</si>
  <si>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</si>
  <si>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</si>
  <si>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</si>
  <si>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</si>
  <si>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</si>
  <si>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</si>
  <si>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</si>
  <si>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</si>
  <si>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</si>
  <si>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</si>
  <si>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</si>
  <si>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</si>
  <si>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</si>
  <si>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</si>
  <si>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</si>
  <si>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</si>
  <si>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</si>
  <si>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</si>
  <si>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</si>
  <si>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</si>
  <si>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</si>
  <si>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</si>
  <si>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</si>
  <si>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</si>
  <si>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</si>
  <si>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</si>
  <si>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</si>
  <si>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</si>
  <si>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</si>
  <si>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</si>
  <si>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</si>
  <si>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</si>
  <si>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</si>
  <si>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</si>
  <si>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</si>
  <si>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</si>
  <si>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</si>
  <si>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</si>
  <si>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</si>
  <si>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</si>
  <si>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</si>
  <si>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</si>
  <si>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</si>
  <si>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</si>
  <si>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</si>
  <si>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</si>
  <si>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</si>
  <si>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</si>
  <si>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</si>
  <si>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</si>
  <si>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</si>
  <si>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</si>
  <si>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</si>
  <si>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</si>
  <si>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</si>
  <si>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</si>
  <si>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</si>
  <si>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</si>
  <si>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</si>
  <si>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</si>
  <si>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</si>
  <si>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</si>
  <si>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</si>
  <si>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</si>
  <si>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</si>
  <si>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</si>
  <si>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</si>
  <si>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</si>
  <si>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</si>
  <si>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</si>
  <si>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</si>
  <si>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</si>
  <si>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</si>
  <si>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</si>
  <si>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</si>
  <si>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</si>
  <si>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</si>
  <si>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</si>
  <si>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</si>
  <si>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</si>
  <si>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</si>
  <si>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</si>
  <si>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</si>
  <si>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</si>
  <si>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</si>
  <si>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</si>
  <si>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</si>
  <si>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</si>
  <si>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</si>
  <si>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</si>
  <si>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</si>
  <si>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</si>
  <si>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</si>
  <si>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</si>
  <si>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</si>
  <si>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</si>
  <si>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</si>
  <si>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</si>
  <si>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</si>
  <si>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</si>
  <si>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</si>
  <si>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</si>
  <si>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</si>
  <si>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</si>
  <si>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</si>
  <si>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</si>
  <si>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</si>
  <si>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</si>
  <si>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</si>
  <si>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</si>
  <si>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</si>
  <si>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</si>
  <si>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</si>
  <si>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</si>
  <si>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</si>
  <si>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</si>
  <si>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</si>
  <si>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</si>
  <si>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</si>
  <si>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</si>
  <si>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</si>
  <si>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</si>
  <si>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</si>
  <si>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</si>
  <si>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</si>
  <si>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</si>
  <si>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</si>
  <si>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</si>
  <si>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</si>
  <si>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</si>
  <si>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</si>
  <si>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</si>
  <si>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</si>
  <si>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</si>
  <si>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</si>
  <si>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</si>
  <si>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</si>
  <si>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</si>
  <si>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</si>
  <si>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</si>
  <si>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</si>
  <si>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</si>
  <si>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</si>
  <si>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</si>
  <si>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</si>
  <si>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</si>
  <si>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</si>
  <si>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</si>
  <si>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</si>
  <si>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</si>
  <si>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</si>
  <si>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</si>
  <si>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</si>
  <si>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</si>
  <si>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</si>
  <si>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</si>
  <si>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</si>
  <si>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</si>
  <si>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</si>
  <si>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</si>
  <si>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</si>
  <si>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</si>
  <si>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</si>
  <si>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</si>
  <si>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</si>
  <si>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</si>
  <si>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</si>
  <si>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</si>
  <si>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</si>
  <si>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</si>
  <si>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</si>
  <si>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</si>
  <si>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</si>
  <si>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</si>
  <si>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</si>
  <si>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</si>
  <si>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</si>
  <si>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</si>
  <si>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</si>
  <si>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</si>
  <si>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</si>
  <si>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</si>
  <si>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</si>
  <si>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</si>
  <si>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</si>
  <si>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</si>
  <si>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</si>
  <si>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</si>
  <si>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</si>
  <si>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</si>
  <si>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</si>
  <si>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</si>
  <si>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</si>
  <si>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</si>
  <si>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</si>
  <si>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</si>
  <si>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</si>
  <si>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</si>
  <si>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</si>
  <si>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</si>
  <si>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</si>
  <si>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</si>
  <si>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</si>
  <si>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</si>
  <si>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</si>
  <si>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</si>
  <si>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</si>
  <si>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</si>
  <si>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</si>
  <si>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</si>
  <si>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</si>
  <si>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</si>
  <si>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</si>
  <si>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</si>
  <si>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</si>
  <si>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</si>
  <si>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</si>
  <si>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</si>
  <si>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</si>
  <si>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</si>
  <si>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</si>
  <si>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</si>
  <si>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</si>
  <si>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</si>
  <si>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</si>
  <si>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</si>
  <si>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</si>
  <si>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</si>
  <si>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</si>
  <si>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</si>
  <si>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</si>
  <si>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</si>
  <si>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</si>
  <si>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</si>
  <si>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</si>
  <si>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</si>
  <si>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</si>
  <si>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</si>
  <si>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</si>
  <si>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</si>
  <si>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</si>
  <si>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</si>
  <si>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</si>
  <si>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</si>
  <si>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</si>
  <si>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</si>
  <si>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</si>
  <si>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</si>
  <si>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</si>
  <si>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</si>
  <si>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</si>
  <si>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</si>
  <si>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</si>
  <si>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</si>
  <si>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</si>
  <si>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</si>
  <si>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</si>
  <si>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</si>
  <si>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</si>
  <si>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</si>
  <si>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</si>
  <si>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</si>
  <si>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</si>
  <si>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</si>
  <si>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</si>
  <si>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</si>
  <si>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</si>
  <si>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</si>
  <si>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</si>
  <si>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</si>
  <si>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</si>
  <si>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</si>
  <si>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</si>
  <si>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</si>
  <si>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</si>
  <si>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</si>
  <si>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</si>
  <si>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</si>
  <si>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</si>
  <si>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</si>
  <si>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</si>
  <si>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</si>
  <si>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</si>
  <si>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</si>
  <si>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</si>
  <si>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</si>
  <si>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</si>
  <si>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</si>
  <si>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</si>
  <si>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</si>
  <si>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</si>
  <si>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</si>
  <si>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</si>
  <si>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</si>
  <si>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</si>
  <si>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</si>
  <si>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</si>
  <si>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</si>
  <si>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</si>
  <si>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</si>
  <si>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</si>
  <si>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</si>
  <si>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</si>
  <si>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</si>
  <si>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</si>
  <si>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</si>
  <si>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</si>
  <si>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</si>
  <si>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</si>
  <si>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</si>
  <si>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</si>
  <si>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</si>
  <si>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</si>
  <si>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</si>
  <si>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</si>
  <si>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</si>
  <si>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</si>
  <si>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</si>
  <si>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</si>
  <si>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</si>
  <si>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</si>
  <si>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</si>
  <si>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</si>
  <si>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</si>
  <si>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</si>
  <si>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</si>
  <si>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</si>
  <si>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</si>
  <si>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</si>
  <si>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</si>
  <si>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</si>
  <si>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</si>
  <si>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</si>
  <si>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</si>
  <si>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</si>
  <si>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</si>
  <si>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</si>
  <si>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</si>
  <si>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</si>
  <si>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</si>
  <si>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</si>
  <si>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</si>
  <si>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</si>
  <si>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</si>
  <si>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</si>
  <si>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</si>
  <si>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</si>
  <si>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</si>
  <si>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</si>
  <si>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</si>
  <si>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</si>
  <si>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</si>
  <si>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</si>
  <si>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</si>
  <si>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</si>
  <si>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</si>
  <si>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</si>
  <si>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</si>
  <si>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</si>
  <si>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</si>
  <si>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</si>
  <si>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</si>
  <si>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</si>
  <si>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</si>
  <si>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</si>
  <si>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</si>
  <si>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</si>
  <si>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</si>
  <si>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</si>
  <si>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</si>
  <si>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</si>
  <si>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</si>
  <si>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</si>
  <si>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</si>
  <si>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</si>
  <si>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</si>
  <si>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</si>
  <si>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</si>
  <si>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</si>
  <si>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</si>
  <si>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</si>
  <si>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</si>
  <si>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</si>
  <si>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</si>
  <si>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</si>
  <si>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</si>
  <si>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</si>
  <si>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</si>
  <si>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</si>
  <si>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</si>
  <si>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</si>
  <si>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</si>
  <si>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</si>
  <si>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</si>
  <si>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</si>
  <si>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</si>
  <si>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</si>
  <si>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</si>
  <si>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</si>
  <si>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</si>
  <si>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</si>
  <si>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</si>
  <si>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</si>
  <si>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</si>
  <si>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</si>
  <si>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</si>
  <si>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</si>
  <si>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</si>
  <si>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</si>
  <si>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</si>
  <si>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</si>
  <si>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</si>
  <si>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</si>
  <si>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</si>
  <si>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</si>
  <si>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</si>
  <si>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</si>
  <si>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</si>
  <si>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</si>
  <si>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</si>
  <si>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</si>
  <si>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</si>
  <si>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</si>
  <si>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</si>
  <si>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</si>
  <si>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</si>
  <si>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</si>
  <si>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</si>
  <si>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</si>
  <si>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</si>
  <si>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</si>
  <si>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</si>
  <si>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</si>
  <si>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</si>
  <si>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</si>
  <si>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</si>
  <si>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</si>
  <si>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</si>
  <si>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</si>
  <si>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</si>
  <si>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</si>
  <si>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</si>
  <si>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</si>
  <si>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</si>
  <si>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</si>
  <si>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</si>
  <si>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</si>
  <si>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</si>
  <si>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</si>
  <si>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</si>
  <si>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</si>
  <si>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</si>
  <si>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</si>
  <si>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</si>
  <si>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</si>
  <si>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</si>
  <si>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</si>
  <si>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</si>
  <si>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</si>
  <si>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</si>
  <si>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</si>
  <si>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</si>
  <si>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</si>
  <si>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</si>
  <si>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</si>
  <si>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</si>
  <si>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</si>
  <si>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</si>
  <si>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</si>
  <si>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</si>
  <si>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</si>
  <si>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</si>
  <si>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</si>
  <si>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</si>
  <si>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</si>
  <si>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</si>
  <si>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</si>
  <si>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</si>
  <si>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</si>
  <si>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</si>
  <si>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</si>
  <si>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</si>
  <si>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</si>
  <si>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</si>
  <si>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</si>
  <si>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</si>
  <si>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</si>
  <si>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</si>
  <si>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</si>
  <si>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</si>
  <si>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</si>
  <si>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</si>
  <si>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</si>
  <si>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</si>
  <si>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</si>
  <si>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</si>
  <si>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</si>
  <si>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</si>
  <si>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</si>
  <si>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</si>
  <si>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</si>
  <si>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</si>
  <si>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</si>
  <si>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</si>
  <si>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</si>
  <si>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</si>
  <si>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</si>
  <si>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</si>
  <si>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</si>
  <si>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</si>
  <si>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</si>
  <si>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</si>
  <si>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</si>
  <si>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</si>
  <si>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</si>
  <si>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</si>
  <si>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</si>
  <si>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</si>
  <si>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</si>
  <si>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</si>
  <si>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</si>
  <si>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</si>
  <si>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</si>
  <si>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</si>
  <si>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</si>
  <si>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</si>
  <si>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</si>
  <si>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</si>
  <si>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</si>
  <si>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</si>
  <si>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</si>
  <si>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</si>
  <si>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</si>
  <si>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</si>
  <si>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</si>
  <si>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</si>
  <si>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</si>
  <si>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</si>
  <si>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</si>
  <si>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</si>
  <si>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</si>
  <si>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</si>
  <si>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</si>
  <si>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</si>
  <si>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</si>
  <si>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</si>
  <si>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</si>
  <si>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</si>
  <si>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</si>
  <si>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</si>
  <si>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</si>
  <si>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</si>
  <si>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</si>
  <si>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</si>
  <si>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</si>
  <si>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</si>
  <si>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</si>
  <si>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</si>
  <si>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</si>
  <si>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</si>
  <si>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</si>
  <si>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</si>
  <si>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</si>
  <si>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</si>
  <si>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</si>
  <si>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</si>
  <si>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</si>
  <si>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</si>
  <si>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</si>
  <si>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</si>
  <si>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</si>
  <si>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</si>
  <si>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</si>
  <si>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</si>
  <si>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</si>
  <si>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</si>
  <si>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</si>
  <si>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</si>
  <si>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</si>
  <si>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</si>
  <si>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</si>
  <si>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</si>
  <si>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</si>
  <si>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</si>
  <si>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</si>
  <si>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</si>
  <si>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</si>
  <si>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</si>
  <si>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</si>
  <si>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</si>
  <si>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</si>
  <si>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</si>
  <si>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</si>
  <si>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</si>
  <si>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</si>
  <si>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</si>
  <si>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</si>
  <si>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</si>
  <si>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</si>
  <si>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</si>
  <si>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</si>
  <si>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</si>
  <si>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</si>
  <si>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</si>
  <si>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</si>
  <si>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</si>
  <si>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</si>
  <si>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</si>
  <si>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</si>
  <si>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</si>
  <si>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</si>
  <si>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</si>
  <si>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</si>
  <si>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</si>
  <si>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</si>
  <si>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</si>
  <si>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</si>
  <si>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</si>
  <si>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</si>
  <si>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</si>
  <si>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</si>
  <si>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</si>
  <si>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</si>
  <si>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</si>
  <si>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</si>
  <si>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</si>
  <si>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</si>
  <si>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</si>
  <si>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</si>
  <si>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</si>
  <si>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</si>
  <si>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</si>
  <si>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</si>
  <si>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</si>
  <si>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</si>
  <si>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</si>
  <si>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</si>
  <si>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</si>
  <si>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</si>
  <si>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</si>
  <si>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</si>
  <si>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</si>
  <si>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</si>
  <si>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</si>
  <si>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</si>
  <si>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</si>
  <si>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</si>
  <si>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</si>
  <si>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</si>
  <si>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</si>
  <si>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</si>
  <si>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</si>
  <si>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</si>
  <si>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</si>
  <si>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</si>
  <si>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</si>
  <si>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</si>
  <si>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</si>
  <si>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</si>
  <si>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</si>
  <si>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</si>
  <si>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</si>
  <si>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</si>
  <si>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</si>
  <si>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</si>
  <si>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</si>
  <si>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</si>
  <si>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</si>
  <si>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</si>
  <si>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</si>
  <si>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</si>
  <si>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</si>
  <si>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</si>
  <si>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</si>
  <si>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</si>
  <si>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</si>
  <si>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</si>
  <si>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</si>
  <si>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</si>
  <si>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</si>
  <si>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</si>
  <si>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</si>
  <si>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</si>
  <si>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</si>
  <si>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</si>
  <si>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</si>
  <si>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</si>
  <si>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</si>
  <si>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</si>
  <si>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</si>
  <si>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</si>
  <si>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</si>
  <si>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</si>
  <si>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</si>
  <si>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</si>
  <si>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</si>
  <si>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</si>
  <si>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</si>
  <si>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</si>
  <si>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</si>
  <si>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</si>
  <si>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</si>
  <si>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</si>
  <si>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</si>
  <si>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</si>
  <si>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</si>
  <si>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</si>
  <si>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</si>
  <si>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</si>
  <si>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</si>
  <si>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</si>
  <si>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</si>
  <si>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</si>
  <si>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</si>
  <si>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</si>
  <si>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</si>
  <si>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</si>
  <si>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</si>
  <si>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</si>
  <si>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</si>
  <si>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</si>
  <si>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</si>
  <si>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</si>
  <si>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</si>
  <si>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</si>
  <si>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</si>
  <si>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</si>
  <si>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</si>
  <si>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</si>
  <si>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</si>
  <si>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</si>
  <si>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</si>
  <si>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</si>
  <si>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</si>
  <si>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</si>
  <si>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</si>
  <si>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</si>
  <si>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</si>
  <si>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</si>
  <si>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</si>
  <si>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</si>
  <si>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</si>
  <si>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</si>
  <si>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</si>
  <si>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</si>
  <si>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</si>
  <si>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</si>
  <si>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</si>
  <si>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</si>
  <si>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</si>
  <si>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</si>
  <si>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</si>
  <si>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</si>
  <si>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</si>
  <si>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</si>
  <si>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</si>
  <si>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</si>
  <si>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</si>
  <si>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</si>
  <si>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</si>
  <si>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</si>
  <si>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</si>
  <si>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</si>
  <si>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</si>
  <si>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</si>
  <si>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</si>
  <si>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</si>
  <si>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</si>
  <si>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</si>
  <si>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</si>
  <si>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</si>
  <si>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</si>
  <si>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</si>
  <si>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</si>
  <si>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</si>
  <si>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</si>
  <si>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</si>
  <si>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</si>
  <si>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</si>
  <si>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</si>
  <si>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</si>
  <si>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</si>
  <si>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</si>
  <si>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</si>
  <si>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</si>
  <si>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</si>
  <si>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</si>
  <si>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</si>
  <si>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</si>
  <si>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</si>
  <si>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</si>
  <si>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</si>
  <si>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</si>
  <si>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</si>
  <si>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</si>
  <si>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</si>
  <si>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</si>
  <si>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</si>
  <si>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</si>
  <si>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</si>
  <si>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</si>
  <si>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</si>
  <si>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</si>
  <si>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</si>
  <si>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</si>
  <si>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</si>
  <si>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</si>
  <si>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</si>
  <si>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</si>
  <si>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</si>
  <si>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</si>
  <si>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</si>
  <si>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</si>
  <si>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</si>
  <si>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</si>
  <si>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</si>
  <si>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</si>
  <si>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</si>
  <si>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</si>
  <si>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</si>
  <si>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</si>
  <si>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</si>
  <si>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</si>
  <si>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</si>
  <si>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</si>
  <si>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</si>
  <si>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</si>
  <si>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</si>
  <si>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</si>
  <si>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</si>
  <si>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</si>
  <si>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</si>
  <si>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</si>
  <si>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</si>
  <si>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</si>
  <si>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</si>
  <si>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</si>
  <si>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</si>
  <si>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</si>
  <si>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</si>
  <si>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</si>
  <si>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</si>
  <si>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</si>
  <si>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</si>
  <si>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</si>
  <si>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</si>
  <si>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</si>
  <si>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</si>
  <si>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</si>
  <si>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</si>
  <si>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</si>
  <si>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</si>
  <si>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</si>
  <si>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</si>
  <si>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</si>
  <si>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</si>
  <si>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</si>
  <si>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</si>
  <si>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</si>
  <si>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</si>
  <si>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</si>
  <si>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</si>
  <si>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</si>
  <si>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</si>
  <si>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</si>
  <si>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</si>
  <si>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</si>
  <si>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</si>
  <si>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</si>
  <si>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</si>
  <si>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</si>
  <si>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</si>
  <si>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</si>
  <si>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</si>
  <si>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</si>
  <si>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</si>
  <si>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</si>
  <si>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</si>
  <si>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</si>
  <si>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</si>
  <si>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</si>
  <si>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</si>
  <si>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</si>
  <si>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</si>
  <si>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</si>
  <si>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</si>
  <si>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</si>
  <si>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</si>
  <si>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</si>
  <si>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</si>
  <si>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</si>
  <si>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</si>
  <si>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</si>
  <si>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</si>
  <si>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</si>
  <si>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</si>
  <si>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</si>
  <si>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</si>
  <si>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</si>
  <si>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</si>
  <si>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</si>
  <si>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</si>
  <si>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</si>
  <si>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</si>
  <si>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</si>
  <si>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</si>
  <si>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</si>
  <si>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</si>
  <si>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</si>
  <si>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</si>
  <si>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</si>
  <si>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</si>
  <si>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</si>
  <si>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</si>
  <si>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</si>
  <si>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</si>
  <si>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</si>
  <si>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</si>
  <si>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</si>
  <si>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</si>
  <si>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</si>
  <si>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</si>
  <si>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</si>
  <si>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</si>
  <si>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</si>
  <si>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</si>
  <si>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</si>
  <si>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</si>
  <si>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</si>
  <si>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</si>
  <si>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</si>
  <si>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</si>
  <si>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</si>
  <si>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</si>
  <si>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</si>
  <si>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</si>
  <si>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</si>
  <si>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</si>
  <si>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</si>
  <si>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</si>
  <si>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</si>
  <si>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</si>
  <si>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</si>
  <si>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</si>
  <si>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</si>
  <si>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</si>
  <si>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</si>
  <si>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</si>
  <si>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</si>
  <si>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</si>
  <si>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</si>
  <si>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</si>
  <si>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</si>
  <si>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</si>
  <si>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</si>
  <si>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</si>
  <si>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</si>
  <si>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</si>
  <si>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</si>
  <si>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</si>
  <si>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</si>
  <si>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</si>
  <si>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</si>
  <si>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</si>
  <si>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</si>
  <si>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</si>
  <si>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</si>
  <si>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</si>
  <si>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</si>
  <si>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</si>
  <si>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</si>
  <si>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</si>
  <si>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</si>
  <si>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</si>
  <si>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</si>
  <si>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</si>
  <si>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</si>
  <si>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</si>
  <si>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</si>
  <si>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</si>
  <si>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</si>
  <si>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</si>
  <si>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</si>
  <si>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</si>
  <si>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</si>
  <si>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</si>
  <si>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</si>
  <si>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</si>
  <si>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</si>
  <si>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</si>
  <si>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</si>
  <si>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</si>
  <si>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</si>
  <si>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</si>
  <si>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</si>
  <si>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</si>
  <si>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</si>
  <si>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</si>
  <si>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</si>
  <si>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</si>
  <si>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</si>
  <si>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</si>
  <si>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</si>
  <si>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</si>
  <si>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</si>
  <si>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</si>
  <si>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</si>
  <si>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</si>
  <si>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</si>
  <si>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</si>
  <si>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</si>
  <si>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</si>
  <si>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</si>
  <si>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</si>
  <si>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</si>
  <si>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</si>
  <si>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</si>
  <si>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</si>
  <si>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</si>
  <si>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</si>
  <si>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</si>
  <si>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</si>
  <si>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</si>
  <si>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</si>
  <si>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</si>
  <si>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</si>
  <si>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</si>
  <si>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</si>
  <si>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</si>
  <si>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</si>
  <si>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</si>
  <si>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</si>
  <si>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</si>
  <si>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</si>
  <si>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</si>
  <si>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</si>
  <si>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</si>
  <si>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</si>
  <si>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</si>
  <si>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</si>
  <si>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</si>
  <si>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</si>
  <si>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</si>
  <si>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</si>
  <si>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</si>
  <si>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</si>
  <si>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</si>
  <si>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</si>
  <si>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</si>
  <si>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</si>
  <si>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</si>
  <si>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</si>
  <si>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</si>
  <si>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</si>
  <si>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</si>
  <si>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</si>
  <si>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</si>
  <si>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</si>
  <si>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</si>
  <si>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</si>
  <si>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</si>
  <si>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</si>
  <si>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</si>
  <si>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</si>
  <si>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</si>
  <si>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</si>
  <si>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</si>
  <si>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</si>
  <si>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</si>
  <si>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</si>
  <si>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</si>
  <si>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</si>
  <si>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</si>
  <si>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</si>
  <si>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</si>
  <si>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</si>
  <si>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</si>
  <si>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</si>
  <si>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</si>
  <si>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</si>
  <si>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</si>
  <si>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</si>
  <si>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</si>
  <si>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</si>
  <si>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</si>
  <si>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</si>
  <si>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</si>
  <si>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</si>
  <si>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</si>
  <si>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</si>
  <si>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</si>
  <si>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</si>
  <si>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</si>
  <si>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</si>
  <si>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</si>
  <si>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</si>
  <si>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</si>
  <si>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</si>
  <si>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</si>
  <si>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</si>
  <si>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</si>
  <si>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</si>
  <si>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</si>
  <si>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</si>
  <si>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</si>
  <si>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</si>
  <si>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</si>
  <si>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</si>
  <si>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</si>
  <si>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</si>
  <si>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</si>
  <si>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</si>
  <si>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</si>
  <si>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</si>
  <si>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</si>
  <si>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</si>
  <si>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</si>
  <si>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</si>
  <si>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</si>
  <si>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</si>
  <si>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</si>
  <si>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</si>
  <si>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</si>
  <si>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</si>
  <si>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</si>
  <si>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</si>
  <si>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</si>
  <si>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</si>
  <si>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</si>
  <si>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</si>
  <si>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</si>
  <si>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</si>
  <si>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</si>
  <si>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</si>
  <si>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</si>
  <si>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</si>
  <si>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</si>
  <si>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</si>
  <si>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</si>
  <si>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</si>
  <si>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</si>
  <si>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</si>
  <si>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</si>
  <si>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</si>
  <si>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</si>
  <si>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</si>
  <si>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</si>
  <si>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</si>
  <si>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</si>
  <si>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</si>
  <si>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</si>
  <si>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</si>
  <si>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</si>
  <si>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</si>
  <si>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</si>
  <si>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</si>
  <si>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</si>
  <si>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</si>
  <si>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</si>
  <si>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</si>
  <si>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</si>
  <si>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</si>
  <si>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</si>
  <si>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</si>
  <si>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</si>
  <si>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</si>
  <si>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</si>
  <si>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</si>
  <si>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</si>
  <si>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</si>
  <si>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</si>
  <si>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</si>
  <si>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</si>
  <si>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</si>
  <si>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</si>
  <si>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</si>
  <si>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</si>
  <si>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</si>
  <si>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</si>
  <si>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</si>
  <si>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</si>
  <si>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</si>
  <si>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</si>
  <si>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</si>
  <si>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</si>
  <si>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</si>
  <si>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</si>
  <si>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</si>
  <si>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</si>
  <si>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</si>
  <si>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</si>
  <si>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</si>
  <si>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</si>
  <si>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</si>
  <si>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</si>
  <si>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</si>
  <si>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</si>
  <si>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</si>
  <si>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</si>
  <si>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</si>
  <si>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</si>
  <si>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</si>
  <si>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</si>
  <si>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</si>
  <si>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</si>
  <si>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</si>
  <si>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</si>
  <si>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</si>
  <si>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</si>
  <si>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</si>
  <si>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</si>
  <si>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</si>
  <si>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</si>
  <si>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</si>
  <si>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</si>
  <si>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</si>
  <si>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</si>
  <si>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</si>
  <si>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</si>
  <si>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</si>
  <si>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</si>
  <si>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</si>
  <si>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</si>
  <si>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</si>
  <si>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</si>
  <si>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</si>
  <si>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</si>
  <si>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</si>
  <si>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</si>
  <si>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</si>
  <si>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</si>
  <si>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</si>
  <si>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</si>
  <si>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</si>
  <si>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</si>
  <si>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</si>
  <si>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</si>
  <si>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</si>
  <si>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</si>
  <si>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</si>
  <si>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</si>
  <si>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</si>
  <si>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</si>
  <si>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</si>
  <si>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</si>
  <si>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</si>
  <si>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</si>
  <si>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</si>
  <si>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</si>
  <si>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</si>
  <si>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</si>
  <si>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</si>
  <si>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</si>
  <si>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</si>
  <si>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</si>
  <si>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</si>
  <si>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</si>
  <si>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</si>
  <si>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</si>
  <si>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</si>
  <si>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</si>
  <si>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</si>
  <si>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</si>
  <si>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</si>
  <si>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</si>
  <si>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</si>
  <si>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</si>
  <si>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</si>
  <si>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</si>
  <si>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</si>
  <si>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</si>
  <si>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</si>
  <si>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</si>
  <si>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</si>
  <si>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</si>
  <si>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</si>
  <si>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</si>
  <si>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</si>
  <si>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</si>
  <si>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</si>
  <si>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</si>
  <si>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</si>
  <si>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</si>
  <si>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</si>
  <si>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</si>
  <si>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</si>
  <si>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</si>
  <si>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</si>
  <si>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</si>
  <si>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</si>
  <si>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</si>
  <si>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</si>
  <si>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</si>
  <si>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</si>
  <si>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</si>
  <si>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</si>
  <si>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</si>
  <si>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</si>
  <si>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</si>
  <si>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</si>
  <si>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</si>
  <si>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</si>
  <si>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</si>
  <si>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</si>
  <si>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</si>
  <si>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</si>
  <si>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</si>
  <si>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</si>
  <si>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</si>
  <si>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</si>
  <si>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</si>
  <si>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</si>
  <si>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</si>
  <si>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</si>
  <si>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</si>
  <si>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</si>
  <si>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</si>
  <si>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</si>
  <si>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</si>
  <si>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</si>
  <si>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</si>
  <si>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</si>
  <si>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</si>
  <si>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</si>
  <si>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</si>
  <si>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</si>
  <si>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</si>
  <si>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</si>
  <si>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</si>
  <si>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</si>
  <si>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</si>
  <si>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</si>
  <si>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</si>
  <si>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</si>
  <si>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</si>
  <si>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</si>
  <si>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</si>
  <si>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</si>
  <si>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</si>
  <si>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</si>
  <si>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</si>
  <si>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</si>
  <si>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</si>
  <si>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</si>
  <si>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</si>
  <si>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</si>
  <si>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</si>
  <si>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</si>
  <si>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</si>
  <si>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</si>
  <si>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</si>
  <si>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</si>
  <si>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</si>
  <si>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</si>
  <si>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</si>
  <si>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</si>
  <si>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</si>
  <si>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</si>
  <si>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</si>
  <si>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</si>
  <si>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</si>
  <si>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</si>
  <si>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</si>
  <si>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</si>
  <si>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</si>
  <si>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</si>
  <si>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</si>
  <si>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</si>
  <si>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</si>
  <si>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</si>
  <si>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</si>
  <si>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</si>
  <si>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</si>
  <si>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</si>
  <si>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</si>
  <si>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</si>
  <si>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</si>
  <si>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</si>
  <si>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</si>
  <si>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</si>
  <si>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</si>
  <si>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</si>
  <si>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</si>
  <si>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</si>
  <si>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</si>
  <si>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</si>
  <si>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</si>
  <si>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</si>
  <si>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</si>
  <si>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</si>
  <si>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</si>
  <si>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</si>
  <si>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</si>
  <si>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</si>
  <si>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</si>
  <si>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</si>
  <si>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</si>
  <si>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</si>
  <si>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</si>
  <si>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</si>
  <si>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</si>
  <si>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</si>
  <si>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</si>
  <si>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</si>
  <si>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</si>
  <si>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</si>
  <si>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</si>
  <si>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</si>
  <si>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</si>
  <si>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</si>
  <si>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</si>
  <si>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</si>
  <si>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</si>
  <si>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</si>
  <si>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</si>
  <si>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</si>
  <si>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</si>
  <si>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</si>
  <si>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</si>
  <si>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</si>
  <si>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</si>
  <si>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</si>
  <si>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</si>
  <si>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</si>
  <si>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</si>
  <si>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</si>
  <si>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</si>
  <si>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</si>
  <si>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</si>
  <si>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</si>
  <si>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</si>
  <si>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</si>
  <si>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</si>
  <si>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</si>
  <si>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</si>
  <si>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</si>
  <si>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</si>
  <si>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</si>
  <si>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</si>
  <si>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</si>
  <si>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</si>
  <si>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</si>
  <si>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</si>
  <si>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</si>
  <si>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</si>
  <si>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</si>
  <si>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</si>
  <si>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</si>
  <si>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</si>
  <si>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</si>
  <si>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</si>
  <si>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</si>
  <si>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</si>
  <si>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</si>
  <si>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</si>
  <si>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</si>
  <si>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</si>
  <si>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</si>
  <si>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</si>
  <si>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</si>
  <si>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</si>
  <si>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</si>
  <si>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</si>
  <si>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</si>
  <si>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</si>
  <si>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</si>
  <si>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</si>
  <si>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</si>
  <si>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</si>
  <si>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</si>
  <si>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</si>
  <si>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</si>
  <si>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</si>
  <si>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</si>
  <si>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</si>
  <si>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</si>
  <si>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</si>
  <si>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</si>
  <si>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</si>
  <si>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</si>
  <si>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</si>
  <si>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</si>
  <si>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</si>
  <si>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</si>
  <si>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</si>
  <si>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</si>
  <si>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</si>
  <si>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</si>
  <si>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</si>
  <si>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</si>
  <si>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</si>
  <si>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</si>
  <si>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</si>
  <si>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</si>
  <si>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</si>
  <si>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</si>
  <si>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</si>
  <si>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</si>
  <si>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</si>
  <si>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</si>
  <si>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</si>
  <si>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</si>
  <si>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</si>
  <si>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</si>
  <si>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</si>
  <si>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</si>
  <si>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</si>
  <si>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</si>
  <si>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</si>
  <si>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</si>
  <si>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</si>
  <si>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</si>
  <si>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</si>
  <si>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</si>
  <si>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</si>
  <si>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</si>
  <si>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</si>
  <si>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</si>
  <si>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</si>
  <si>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</si>
  <si>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</si>
  <si>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</si>
  <si>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</si>
  <si>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</si>
  <si>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</si>
  <si>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</si>
  <si>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</si>
  <si>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</si>
  <si>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</si>
  <si>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</si>
  <si>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</si>
  <si>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</si>
  <si>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</si>
  <si>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</si>
  <si>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</si>
  <si>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</si>
  <si>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</si>
  <si>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</si>
  <si>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</si>
  <si>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</si>
  <si>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</si>
  <si>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</si>
  <si>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</si>
  <si>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</si>
  <si>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</si>
  <si>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</si>
  <si>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</si>
  <si>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</si>
  <si>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</si>
  <si>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</si>
  <si>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</si>
  <si>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</si>
  <si>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</si>
  <si>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</si>
  <si>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</si>
  <si>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</si>
  <si>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</si>
  <si>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</si>
  <si>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</si>
  <si>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</si>
  <si>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</si>
  <si>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</si>
  <si>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</si>
  <si>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</si>
  <si>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</si>
  <si>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</si>
  <si>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</si>
  <si>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</si>
  <si>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</si>
  <si>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</si>
  <si>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</si>
  <si>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</si>
  <si>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</si>
  <si>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</si>
  <si>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</si>
  <si>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</si>
  <si>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</si>
  <si>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</si>
  <si>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</si>
  <si>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</si>
  <si>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</si>
  <si>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</si>
  <si>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</si>
  <si>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</si>
  <si>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</si>
  <si>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</si>
  <si>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</si>
  <si>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</si>
  <si>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</si>
  <si>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</si>
  <si>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</si>
  <si>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</si>
  <si>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</si>
  <si>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</si>
  <si>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</si>
  <si>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</si>
  <si>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</si>
  <si>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</si>
  <si>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</si>
  <si>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</si>
  <si>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</si>
  <si>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</si>
  <si>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</si>
  <si>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</si>
  <si>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</si>
  <si>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</si>
  <si>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</si>
  <si>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</si>
  <si>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</si>
  <si>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</si>
  <si>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</si>
  <si>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</si>
  <si>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</si>
  <si>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</si>
  <si>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</si>
  <si>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</si>
  <si>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</si>
  <si>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</si>
  <si>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</si>
  <si>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</si>
  <si>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</si>
  <si>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</si>
  <si>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</si>
  <si>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</si>
  <si>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</si>
  <si>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</si>
  <si>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</si>
  <si>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</si>
  <si>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</si>
  <si>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</si>
  <si>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</si>
  <si>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</si>
  <si>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</si>
  <si>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</si>
  <si>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</si>
  <si>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</si>
  <si>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</si>
  <si>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</si>
  <si>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</si>
  <si>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</si>
  <si>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</si>
  <si>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</si>
  <si>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</si>
  <si>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</si>
  <si>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</si>
  <si>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</si>
  <si>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</si>
  <si>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</si>
  <si>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</si>
  <si>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</si>
  <si>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</si>
  <si>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</si>
  <si>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</si>
  <si>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</si>
  <si>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</si>
  <si>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</si>
  <si>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</si>
  <si>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</si>
  <si>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</si>
  <si>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</si>
  <si>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</si>
  <si>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</si>
  <si>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</si>
  <si>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</si>
  <si>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</si>
  <si>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</si>
  <si>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</si>
  <si>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</si>
  <si>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</si>
  <si>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</si>
  <si>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</si>
  <si>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</si>
  <si>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</si>
  <si>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</si>
  <si>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</si>
  <si>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</si>
  <si>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</si>
  <si>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</si>
  <si>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</si>
  <si>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</si>
  <si>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</si>
  <si>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</si>
  <si>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</si>
  <si>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</si>
  <si>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</si>
  <si>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</si>
  <si>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</si>
  <si>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</si>
  <si>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</si>
  <si>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</si>
  <si>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</si>
  <si>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</si>
  <si>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</si>
  <si>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</si>
  <si>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</si>
  <si>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</si>
  <si>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</si>
  <si>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</si>
  <si>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</si>
  <si>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</si>
  <si>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</si>
  <si>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</si>
  <si>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</si>
  <si>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</si>
  <si>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</si>
  <si>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</si>
  <si>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</si>
  <si>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</si>
  <si>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</si>
  <si>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</si>
  <si>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</si>
  <si>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</si>
  <si>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</si>
  <si>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</si>
  <si>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</si>
  <si>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</si>
  <si>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</si>
  <si>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</si>
  <si>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</si>
  <si>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</si>
  <si>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</si>
  <si>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</si>
  <si>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</si>
  <si>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</si>
  <si>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</si>
  <si>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</si>
  <si>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</si>
  <si>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</si>
  <si>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</si>
  <si>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</si>
  <si>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</si>
  <si>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</si>
  <si>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</si>
  <si>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</si>
  <si>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</si>
  <si>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</si>
  <si>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</si>
  <si>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</si>
  <si>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</si>
  <si>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</si>
  <si>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</si>
  <si>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</si>
  <si>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</si>
  <si>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</si>
  <si>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</si>
  <si>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</si>
  <si>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</si>
  <si>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</si>
  <si>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</si>
  <si>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</si>
  <si>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</si>
  <si>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</si>
  <si>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</si>
  <si>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</si>
  <si>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</si>
  <si>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</si>
  <si>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</si>
  <si>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</si>
  <si>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</si>
  <si>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</si>
  <si>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</si>
  <si>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</si>
  <si>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</si>
  <si>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</si>
  <si>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</si>
  <si>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</si>
  <si>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</si>
  <si>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</si>
  <si>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</si>
  <si>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</si>
  <si>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</si>
  <si>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</si>
  <si>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</si>
  <si>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</si>
  <si>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</si>
  <si>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</si>
  <si>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</si>
  <si>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</si>
  <si>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</si>
  <si>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</si>
  <si>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</si>
  <si>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</si>
  <si>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</si>
  <si>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</si>
  <si>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</si>
  <si>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</si>
  <si>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</si>
  <si>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</si>
  <si>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</si>
  <si>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</si>
  <si>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</si>
  <si>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</si>
  <si>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</si>
  <si>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</si>
  <si>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</si>
  <si>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</si>
  <si>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</si>
  <si>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</si>
  <si>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</si>
  <si>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</si>
  <si>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</si>
  <si>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</si>
  <si>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</si>
  <si>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</si>
  <si>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</si>
  <si>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</si>
  <si>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</si>
  <si>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</si>
  <si>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</si>
  <si>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</si>
  <si>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</si>
  <si>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</si>
  <si>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</si>
  <si>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</si>
  <si>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</si>
  <si>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</si>
  <si>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</si>
  <si>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</si>
  <si>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</si>
  <si>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</si>
  <si>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</si>
  <si>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</si>
  <si>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</si>
  <si>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</si>
  <si>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</si>
  <si>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</si>
  <si>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</si>
  <si>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</si>
  <si>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</si>
  <si>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</si>
  <si>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</si>
  <si>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</si>
  <si>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</si>
  <si>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</si>
  <si>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</si>
  <si>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</si>
  <si>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</si>
  <si>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</si>
  <si>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</si>
  <si>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</si>
  <si>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</si>
  <si>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</si>
  <si>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</si>
  <si>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</si>
  <si>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</si>
  <si>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</si>
  <si>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</si>
  <si>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</si>
  <si>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</si>
  <si>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</si>
  <si>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</si>
  <si>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</si>
  <si>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</si>
  <si>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</si>
  <si>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</si>
  <si>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</si>
  <si>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</si>
  <si>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</si>
  <si>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</si>
  <si>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</si>
  <si>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</si>
  <si>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</si>
  <si>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</si>
  <si>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</si>
  <si>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</si>
  <si>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</si>
  <si>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</si>
  <si>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</si>
  <si>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</si>
  <si>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</si>
  <si>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</si>
  <si>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</si>
  <si>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</si>
  <si>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</si>
  <si>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</si>
  <si>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</si>
  <si>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</si>
  <si>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</si>
  <si>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</si>
  <si>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</si>
  <si>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</si>
  <si>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</si>
  <si>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</si>
  <si>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</si>
  <si>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</si>
  <si>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</si>
  <si>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</si>
  <si>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</si>
  <si>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</si>
  <si>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</si>
  <si>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</si>
  <si>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</si>
  <si>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</si>
  <si>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</si>
  <si>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</si>
  <si>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</si>
  <si>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</si>
  <si>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</si>
  <si>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</si>
  <si>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</si>
  <si>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</si>
  <si>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</si>
  <si>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</si>
  <si>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</si>
  <si>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</si>
  <si>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</si>
  <si>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</si>
  <si>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</si>
  <si>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</si>
  <si>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</si>
  <si>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</si>
  <si>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</si>
  <si>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</si>
  <si>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</si>
  <si>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</si>
  <si>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</si>
  <si>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</si>
  <si>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</si>
  <si>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</si>
  <si>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</si>
  <si>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</si>
  <si>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</si>
  <si>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</si>
  <si>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</si>
  <si>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</si>
  <si>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</si>
  <si>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</si>
  <si>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</si>
  <si>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</si>
  <si>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</si>
  <si>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</si>
  <si>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</si>
  <si>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</si>
  <si>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</si>
  <si>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</si>
  <si>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</si>
  <si>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</si>
  <si>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</si>
  <si>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</si>
  <si>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</si>
  <si>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</si>
  <si>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</si>
  <si>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</si>
  <si>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</si>
  <si>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</si>
  <si>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</si>
  <si>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</si>
  <si>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</si>
  <si>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</si>
  <si>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</si>
  <si>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</si>
  <si>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</si>
  <si>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</si>
  <si>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</si>
  <si>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</si>
  <si>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</si>
  <si>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</si>
  <si>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</si>
  <si>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</si>
  <si>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</si>
  <si>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</si>
  <si>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</si>
  <si>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</si>
  <si>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</si>
  <si>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</si>
  <si>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</si>
  <si>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</si>
  <si>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</si>
  <si>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</si>
  <si>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</si>
  <si>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</si>
  <si>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</si>
  <si>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</si>
  <si>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</si>
  <si>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</si>
  <si>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</si>
  <si>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</si>
  <si>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</si>
  <si>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</si>
  <si>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</si>
  <si>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</si>
  <si>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</si>
  <si>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</si>
  <si>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</si>
  <si>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</si>
  <si>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</si>
  <si>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</si>
  <si>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</si>
  <si>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</si>
  <si>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</si>
  <si>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</si>
  <si>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</si>
  <si>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</si>
  <si>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</si>
  <si>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</si>
  <si>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</si>
  <si>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</si>
  <si>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</si>
  <si>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</si>
  <si>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</si>
  <si>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</si>
  <si>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</si>
  <si>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</si>
  <si>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</si>
  <si>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</si>
  <si>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</si>
  <si>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</si>
  <si>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</si>
  <si>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</si>
  <si>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</si>
  <si>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</si>
  <si>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</si>
  <si>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</si>
  <si>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</si>
  <si>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</si>
  <si>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</si>
  <si>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</si>
  <si>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</si>
  <si>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</si>
  <si>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</si>
  <si>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</si>
  <si>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</si>
  <si>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</si>
  <si>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</si>
  <si>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</si>
  <si>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</si>
  <si>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</si>
  <si>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</si>
  <si>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</si>
  <si>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</si>
  <si>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</si>
  <si>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</si>
  <si>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</si>
  <si>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</si>
  <si>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</si>
  <si>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</si>
  <si>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</si>
  <si>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</si>
  <si>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</si>
  <si>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</si>
  <si>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</si>
  <si>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</si>
  <si>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</si>
  <si>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</si>
  <si>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</si>
  <si>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</si>
  <si>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</si>
  <si>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</si>
  <si>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</si>
  <si>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</si>
  <si>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</si>
  <si>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</si>
  <si>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</si>
  <si>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</si>
  <si>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</si>
  <si>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</si>
  <si>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</si>
  <si>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</si>
  <si>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</si>
  <si>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</si>
  <si>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</si>
  <si>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</si>
  <si>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</si>
  <si>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</si>
  <si>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</si>
  <si>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</si>
  <si>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</si>
  <si>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</si>
  <si>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</si>
  <si>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</si>
  <si>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</si>
  <si>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</si>
  <si>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</si>
  <si>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</si>
  <si>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</si>
  <si>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</si>
  <si>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</si>
  <si>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</si>
  <si>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</si>
  <si>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</si>
  <si>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</si>
  <si>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</si>
  <si>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</si>
  <si>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</si>
  <si>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</si>
  <si>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</si>
  <si>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</si>
  <si>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</si>
  <si>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</si>
  <si>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</si>
  <si>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</si>
  <si>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</si>
  <si>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</si>
  <si>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</si>
  <si>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</si>
  <si>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</si>
  <si>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</si>
  <si>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</si>
  <si>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</si>
  <si>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</si>
  <si>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</si>
  <si>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</si>
  <si>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</si>
  <si>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</si>
  <si>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</si>
  <si>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</si>
  <si>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</si>
  <si>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</si>
  <si>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</si>
  <si>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</si>
  <si>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</si>
  <si>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</si>
  <si>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</si>
  <si>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</si>
  <si>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</si>
  <si>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</si>
  <si>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</si>
  <si>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</si>
  <si>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</si>
  <si>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</si>
  <si>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</si>
  <si>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</si>
  <si>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</si>
  <si>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</si>
  <si>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</si>
  <si>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</si>
  <si>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</si>
  <si>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</si>
  <si>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</si>
  <si>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</si>
  <si>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</si>
  <si>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</si>
  <si>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</si>
  <si>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</si>
  <si>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</si>
  <si>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</si>
  <si>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</si>
  <si>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</si>
  <si>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</si>
  <si>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</si>
  <si>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</si>
  <si>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</si>
  <si>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</si>
  <si>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</si>
  <si>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</si>
  <si>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</si>
  <si>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</si>
  <si>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</si>
  <si>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</si>
  <si>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</si>
  <si>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</si>
  <si>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</si>
  <si>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</si>
  <si>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</si>
  <si>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</si>
  <si>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</si>
  <si>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</si>
  <si>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</si>
  <si>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</si>
  <si>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</si>
  <si>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</si>
  <si>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</si>
  <si>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</si>
  <si>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</si>
  <si>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</si>
  <si>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</si>
  <si>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</si>
  <si>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</si>
  <si>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</si>
  <si>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</si>
  <si>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</si>
  <si>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</si>
  <si>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</si>
  <si>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</si>
  <si>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</si>
  <si>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</si>
  <si>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</si>
  <si>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</si>
  <si>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</si>
  <si>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</si>
  <si>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</si>
  <si>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</si>
  <si>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</si>
  <si>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</si>
  <si>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</si>
  <si>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</si>
  <si>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</si>
  <si>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</si>
  <si>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</si>
  <si>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</si>
  <si>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</si>
  <si>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</si>
  <si>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</si>
  <si>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</si>
  <si>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</si>
  <si>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</si>
  <si>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</si>
  <si>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</si>
  <si>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</si>
  <si>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</si>
  <si>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</si>
  <si>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</si>
  <si>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</si>
  <si>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</si>
  <si>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</si>
  <si>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</si>
  <si>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</si>
  <si>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</si>
  <si>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</si>
  <si>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</si>
  <si>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</si>
  <si>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</si>
  <si>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</si>
  <si>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</si>
  <si>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</si>
  <si>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</si>
  <si>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</si>
  <si>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</si>
  <si>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</si>
  <si>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</si>
  <si>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</si>
  <si>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</si>
  <si>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</si>
  <si>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</si>
  <si>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</si>
  <si>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</si>
  <si>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</si>
  <si>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</si>
  <si>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</si>
  <si>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</si>
  <si>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</si>
  <si>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</si>
  <si>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</si>
  <si>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</si>
  <si>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</si>
  <si>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</si>
  <si>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</si>
  <si>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</si>
  <si>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</si>
  <si>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</si>
  <si>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</si>
  <si>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</si>
  <si>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</si>
  <si>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</si>
  <si>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</si>
  <si>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</si>
  <si>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</si>
  <si>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</si>
  <si>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</si>
  <si>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</si>
  <si>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</si>
  <si>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</si>
  <si>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</si>
  <si>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</si>
  <si>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</si>
  <si>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</si>
  <si>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</si>
  <si>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</si>
  <si>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</si>
  <si>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</si>
  <si>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</si>
  <si>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</si>
  <si>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</si>
  <si>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</si>
  <si>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</si>
  <si>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</si>
  <si>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</si>
  <si>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</si>
  <si>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</si>
  <si>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</si>
  <si>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</si>
  <si>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</si>
  <si>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</si>
  <si>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</si>
  <si>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</si>
  <si>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</si>
  <si>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</si>
  <si>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</si>
  <si>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</si>
  <si>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</si>
  <si>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</si>
  <si>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</si>
  <si>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</si>
  <si>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</si>
  <si>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</si>
  <si>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</si>
  <si>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</si>
  <si>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</si>
  <si>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</si>
  <si>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</si>
  <si>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</si>
  <si>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</si>
  <si>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</si>
  <si>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</si>
  <si>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</si>
  <si>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</si>
  <si>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</si>
  <si>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</si>
  <si>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</si>
  <si>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</si>
  <si>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</si>
  <si>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</si>
  <si>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</si>
  <si>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</si>
  <si>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</si>
  <si>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</si>
  <si>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</si>
  <si>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</si>
  <si>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</si>
  <si>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</si>
  <si>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</si>
  <si>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</si>
  <si>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</si>
  <si>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</si>
  <si>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</si>
  <si>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</si>
  <si>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</si>
  <si>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</si>
  <si>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</si>
  <si>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</si>
  <si>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</si>
  <si>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</si>
  <si>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</si>
  <si>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</si>
  <si>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</si>
  <si>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</si>
  <si>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</si>
  <si>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</si>
  <si>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</si>
  <si>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</si>
  <si>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</si>
  <si>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</si>
  <si>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</si>
  <si>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</si>
  <si>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</si>
  <si>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</si>
  <si>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</si>
  <si>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</si>
  <si>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</si>
  <si>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</si>
  <si>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</si>
  <si>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</si>
  <si>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</si>
  <si>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</si>
  <si>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</si>
  <si>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</si>
  <si>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</si>
  <si>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</si>
  <si>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</si>
  <si>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</si>
  <si>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</si>
  <si>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</si>
  <si>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</si>
  <si>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</si>
  <si>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</si>
  <si>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</si>
  <si>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</si>
  <si>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</si>
  <si>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</si>
  <si>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</si>
  <si>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</si>
  <si>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</si>
  <si>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</si>
  <si>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</si>
  <si>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</si>
  <si>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</si>
  <si>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</si>
  <si>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</si>
  <si>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</si>
  <si>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</si>
  <si>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</si>
  <si>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</si>
  <si>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</si>
  <si>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</si>
  <si>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</si>
  <si>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</si>
  <si>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</si>
  <si>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</si>
  <si>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</si>
  <si>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</si>
  <si>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</si>
  <si>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</si>
  <si>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</si>
  <si>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</si>
  <si>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</si>
  <si>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</si>
  <si>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</si>
  <si>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</si>
  <si>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</si>
  <si>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</si>
  <si>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</si>
  <si>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</si>
  <si>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</si>
  <si>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</si>
  <si>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</si>
  <si>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</si>
  <si>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</si>
  <si>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</si>
  <si>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</si>
  <si>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</si>
  <si>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</si>
  <si>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</si>
  <si>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</si>
  <si>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</si>
  <si>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</si>
  <si>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</si>
  <si>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</si>
  <si>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</si>
  <si>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</si>
  <si>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</si>
  <si>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</si>
  <si>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</si>
  <si>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</si>
  <si>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</si>
  <si>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</si>
  <si>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</si>
  <si>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</si>
  <si>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</si>
  <si>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</si>
  <si>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</si>
  <si>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</si>
  <si>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</si>
  <si>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</si>
  <si>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</si>
  <si>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</si>
  <si>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</si>
  <si>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</si>
  <si>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</si>
  <si>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</si>
  <si>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</si>
  <si>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</si>
  <si>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</si>
  <si>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</si>
  <si>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</si>
  <si>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</si>
  <si>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</si>
  <si>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</si>
  <si>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</si>
  <si>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</si>
  <si>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</si>
  <si>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</si>
  <si>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</si>
  <si>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</si>
  <si>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</si>
  <si>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</si>
  <si>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</si>
  <si>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</si>
  <si>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</si>
  <si>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</si>
  <si>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</si>
  <si>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</si>
  <si>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</si>
  <si>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</si>
  <si>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</si>
  <si>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</si>
  <si>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</si>
  <si>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</si>
  <si>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</si>
  <si>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</si>
  <si>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</si>
  <si>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</si>
  <si>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</si>
  <si>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</si>
  <si>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</si>
  <si>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</si>
  <si>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</si>
  <si>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</si>
  <si>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</si>
  <si>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</si>
  <si>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</si>
  <si>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</si>
  <si>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</si>
  <si>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</si>
  <si>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</si>
  <si>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</si>
  <si>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</si>
  <si>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</si>
  <si>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</si>
  <si>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</si>
  <si>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</si>
  <si>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</si>
  <si>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</si>
  <si>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</si>
  <si>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</si>
  <si>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</si>
  <si>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</si>
  <si>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</si>
  <si>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</si>
  <si>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</si>
  <si>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</si>
  <si>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</si>
  <si>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</si>
  <si>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</si>
  <si>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</si>
  <si>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</si>
  <si>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</si>
  <si>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</si>
  <si>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</si>
  <si>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</si>
  <si>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</si>
  <si>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</si>
  <si>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</si>
  <si>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</si>
  <si>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</si>
  <si>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</si>
  <si>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</si>
  <si>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</si>
  <si>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</si>
  <si>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</si>
  <si>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</si>
  <si>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</si>
  <si>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</si>
  <si>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</si>
  <si>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</si>
  <si>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</si>
  <si>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</si>
  <si>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</si>
  <si>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</si>
  <si>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</si>
  <si>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</si>
  <si>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</si>
  <si>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</si>
  <si>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</si>
  <si>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</si>
  <si>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</si>
  <si>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</si>
  <si>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</si>
  <si>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</si>
  <si>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</si>
  <si>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</si>
  <si>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</si>
  <si>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</si>
  <si>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</si>
  <si>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</si>
  <si>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</si>
  <si>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</si>
  <si>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</si>
  <si>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</si>
  <si>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</si>
  <si>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</si>
  <si>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</si>
  <si>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</si>
  <si>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</si>
  <si>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</si>
  <si>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</si>
  <si>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</si>
  <si>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</si>
  <si>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</si>
  <si>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</si>
  <si>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</si>
  <si>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</si>
  <si>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</si>
  <si>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</si>
  <si>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</si>
  <si>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</si>
  <si>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</si>
  <si>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</si>
  <si>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</si>
  <si>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</si>
  <si>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</si>
  <si>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</si>
  <si>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</si>
  <si>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</si>
  <si>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</si>
  <si>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</si>
  <si>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</si>
  <si>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</si>
  <si>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</si>
  <si>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</si>
  <si>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</si>
  <si>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</si>
  <si>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</si>
  <si>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</si>
  <si>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</si>
  <si>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</si>
  <si>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</si>
  <si>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</si>
  <si>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</si>
  <si>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</si>
  <si>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</si>
  <si>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</si>
  <si>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</si>
  <si>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</si>
  <si>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</si>
  <si>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</si>
  <si>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</si>
  <si>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</si>
  <si>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</si>
  <si>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</si>
  <si>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</si>
  <si>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</si>
  <si>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</si>
  <si>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</si>
  <si>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</si>
  <si>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</si>
  <si>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</si>
  <si>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</si>
  <si>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</si>
  <si>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</si>
  <si>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</si>
  <si>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</si>
  <si>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</si>
  <si>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</si>
  <si>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</si>
  <si>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</si>
  <si>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</si>
  <si>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</si>
  <si>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</si>
  <si>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</si>
  <si>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</si>
  <si>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</si>
  <si>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</si>
  <si>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</si>
  <si>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</si>
  <si>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</si>
  <si>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</si>
  <si>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</si>
  <si>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</si>
  <si>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</si>
  <si>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</si>
  <si>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</si>
  <si>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</si>
  <si>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</si>
  <si>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</si>
  <si>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</si>
  <si>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</si>
  <si>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</si>
  <si>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</si>
  <si>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</si>
  <si>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</si>
  <si>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</si>
  <si>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</si>
  <si>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</si>
  <si>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</si>
  <si>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</si>
  <si>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</si>
  <si>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</si>
  <si>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</si>
  <si>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</si>
  <si>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</si>
  <si>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</si>
  <si>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</si>
  <si>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</si>
  <si>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</si>
  <si>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</si>
  <si>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</si>
  <si>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</si>
  <si>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</si>
  <si>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</si>
  <si>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</si>
  <si>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</si>
  <si>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</si>
  <si>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</si>
  <si>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</si>
  <si>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</si>
  <si>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</si>
  <si>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</si>
  <si>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</si>
  <si>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</si>
  <si>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</si>
  <si>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</si>
  <si>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</si>
  <si>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</si>
  <si>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</si>
  <si>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</si>
  <si>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</si>
  <si>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</si>
  <si>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</si>
  <si>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</si>
  <si>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</si>
  <si>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</si>
  <si>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</si>
  <si>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</si>
  <si>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</si>
  <si>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</si>
  <si>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</si>
  <si>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</si>
  <si>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</si>
  <si>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</si>
  <si>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</si>
  <si>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</si>
  <si>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</si>
  <si>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</si>
  <si>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</si>
  <si>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</si>
  <si>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</si>
  <si>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</si>
  <si>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</si>
  <si>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</si>
  <si>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</si>
  <si>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</si>
  <si>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</si>
  <si>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</si>
  <si>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</si>
  <si>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</si>
  <si>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</si>
  <si>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</si>
  <si>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</si>
  <si>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</si>
  <si>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</si>
  <si>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</si>
  <si>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</si>
  <si>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</si>
  <si>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</si>
  <si>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</si>
  <si>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</si>
  <si>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</si>
  <si>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</si>
  <si>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</si>
  <si>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</si>
  <si>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</si>
  <si>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</si>
  <si>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</si>
  <si>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</si>
  <si>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</si>
  <si>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</si>
  <si>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</si>
  <si>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</si>
  <si>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</si>
  <si>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</si>
  <si>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</si>
  <si>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</si>
  <si>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</si>
  <si>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</si>
  <si>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</si>
  <si>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</si>
  <si>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</si>
  <si>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</si>
  <si>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</si>
  <si>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</si>
  <si>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</si>
  <si>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</si>
  <si>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</si>
  <si>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</si>
  <si>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</si>
  <si>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</si>
  <si>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</si>
  <si>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</si>
  <si>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</si>
  <si>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</si>
  <si>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</si>
  <si>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</si>
  <si>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</si>
  <si>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</si>
  <si>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</si>
  <si>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</si>
  <si>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</si>
  <si>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</si>
  <si>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</si>
  <si>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</si>
  <si>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</si>
  <si>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</si>
  <si>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</si>
  <si>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</si>
  <si>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</si>
  <si>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</si>
  <si>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</si>
  <si>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</si>
  <si>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</si>
  <si>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</si>
  <si>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</si>
  <si>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</si>
  <si>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</si>
  <si>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</si>
  <si>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</si>
  <si>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</si>
  <si>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</si>
  <si>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</si>
  <si>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</si>
  <si>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</si>
  <si>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</si>
  <si>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</si>
  <si>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</si>
  <si>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</si>
  <si>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</si>
  <si>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</si>
  <si>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</si>
  <si>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</si>
  <si>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</si>
  <si>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</si>
  <si>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</si>
  <si>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</si>
  <si>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</si>
  <si>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</si>
  <si>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</si>
  <si>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</si>
  <si>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</si>
  <si>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</si>
  <si>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</si>
  <si>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</si>
  <si>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</si>
  <si>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</si>
  <si>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</si>
  <si>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</si>
  <si>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</si>
  <si>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</si>
  <si>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</si>
  <si>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</si>
  <si>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</si>
  <si>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</si>
  <si>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</si>
  <si>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</si>
  <si>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</si>
  <si>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</si>
  <si>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</si>
  <si>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</si>
  <si>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</si>
  <si>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</si>
  <si>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</si>
  <si>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</si>
  <si>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</si>
  <si>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</si>
  <si>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</si>
  <si>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</si>
  <si>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</si>
  <si>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</si>
  <si>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</si>
  <si>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</si>
  <si>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</si>
  <si>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</si>
  <si>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</si>
  <si>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</si>
  <si>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</si>
  <si>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</si>
  <si>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</si>
  <si>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</si>
  <si>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</si>
  <si>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</si>
  <si>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</si>
  <si>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</si>
  <si>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</si>
  <si>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</si>
  <si>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</si>
  <si>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</si>
  <si>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</si>
  <si>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</si>
  <si>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</si>
  <si>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</si>
  <si>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</si>
  <si>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</si>
  <si>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</si>
  <si>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</si>
  <si>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</si>
  <si>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</si>
  <si>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</si>
  <si>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</si>
  <si>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</si>
  <si>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</si>
  <si>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</si>
  <si>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</si>
  <si>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</si>
  <si>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</si>
  <si>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</si>
  <si>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</si>
  <si>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</si>
  <si>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</si>
  <si>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</si>
  <si>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</si>
  <si>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</si>
  <si>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</si>
  <si>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</si>
  <si>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</si>
  <si>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</si>
  <si>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</si>
  <si>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</si>
  <si>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</si>
  <si>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</si>
  <si>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</si>
  <si>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</si>
  <si>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</si>
  <si>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</si>
  <si>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</si>
  <si>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</si>
  <si>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</si>
  <si>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</si>
  <si>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</si>
  <si>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</si>
  <si>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</si>
  <si>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</si>
  <si>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</si>
  <si>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</si>
  <si>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</si>
  <si>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</si>
  <si>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</si>
  <si>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</si>
  <si>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</si>
  <si>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</si>
  <si>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</si>
  <si>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</si>
  <si>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</si>
  <si>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</si>
  <si>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</si>
  <si>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</si>
  <si>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</si>
  <si>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</si>
  <si>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</si>
  <si>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</si>
  <si>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</si>
  <si>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</si>
  <si>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</si>
  <si>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</si>
  <si>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</si>
  <si>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</si>
  <si>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</si>
  <si>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</si>
  <si>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</si>
  <si>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</si>
  <si>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</si>
  <si>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</si>
  <si>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</si>
  <si>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</si>
  <si>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</si>
  <si>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</si>
  <si>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</si>
  <si>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</si>
  <si>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</si>
  <si>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</si>
  <si>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</si>
  <si>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</si>
  <si>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</si>
  <si>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</si>
  <si>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</si>
  <si>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</si>
  <si>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</si>
  <si>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</si>
  <si>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</si>
  <si>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</si>
  <si>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</si>
  <si>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</si>
  <si>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</si>
  <si>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</si>
  <si>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</si>
  <si>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</si>
  <si>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</si>
  <si>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</si>
  <si>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</si>
  <si>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</si>
  <si>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</si>
  <si>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</si>
  <si>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</si>
  <si>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</si>
  <si>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</si>
  <si>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</si>
  <si>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</si>
  <si>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</si>
  <si>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</si>
  <si>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</si>
  <si>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</si>
  <si>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</si>
  <si>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</si>
  <si>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</si>
  <si>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</si>
  <si>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</si>
  <si>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</si>
  <si>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</si>
  <si>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</si>
  <si>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</si>
  <si>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</si>
  <si>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</si>
  <si>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</si>
  <si>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</si>
  <si>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</si>
  <si>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</si>
  <si>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</si>
  <si>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</si>
  <si>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</si>
  <si>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</si>
  <si>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</si>
  <si>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</si>
  <si>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</si>
  <si>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</si>
  <si>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</si>
  <si>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</si>
  <si>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</si>
  <si>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</si>
  <si>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</si>
  <si>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</si>
  <si>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</si>
  <si>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</si>
  <si>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</si>
  <si>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</si>
  <si>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</si>
  <si>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</si>
  <si>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</si>
  <si>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</si>
  <si>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</si>
  <si>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</si>
  <si>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</si>
  <si>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</si>
  <si>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</si>
  <si>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</si>
  <si>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</si>
  <si>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</si>
  <si>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</si>
  <si>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</si>
  <si>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</si>
  <si>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</si>
  <si>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</si>
  <si>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</si>
  <si>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</si>
  <si>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</si>
  <si>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</si>
  <si>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</si>
  <si>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</si>
  <si>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</si>
  <si>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</si>
  <si>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</si>
  <si>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</si>
  <si>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</si>
  <si>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</si>
  <si>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</si>
  <si>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</si>
  <si>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</si>
  <si>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</si>
  <si>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</si>
  <si>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</si>
  <si>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</si>
  <si>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</si>
  <si>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</si>
  <si>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</si>
  <si>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</si>
  <si>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</si>
  <si>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</si>
  <si>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</si>
  <si>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</si>
  <si>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</si>
  <si>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</si>
  <si>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</si>
  <si>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</si>
  <si>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</si>
  <si>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</si>
  <si>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</si>
  <si>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</si>
  <si>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</si>
  <si>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</si>
  <si>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</si>
  <si>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</si>
  <si>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</si>
  <si>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</si>
  <si>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</si>
  <si>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</si>
  <si>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</si>
  <si>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</si>
  <si>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</si>
  <si>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</si>
  <si>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</si>
  <si>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</si>
  <si>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</si>
  <si>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</si>
  <si>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</si>
  <si>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</si>
  <si>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</si>
  <si>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</si>
  <si>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</si>
  <si>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</si>
  <si>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</si>
  <si>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</si>
  <si>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</si>
  <si>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</si>
  <si>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</si>
  <si>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</si>
  <si>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</si>
  <si>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</si>
  <si>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</si>
  <si>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</si>
  <si>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</si>
  <si>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</si>
  <si>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</si>
  <si>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</si>
  <si>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</si>
  <si>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</si>
  <si>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</si>
  <si>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</si>
  <si>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</si>
  <si>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</si>
  <si>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</si>
  <si>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</si>
  <si>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</si>
  <si>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</si>
  <si>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</si>
  <si>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</si>
  <si>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</si>
  <si>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</si>
  <si>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</si>
  <si>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</si>
  <si>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</si>
  <si>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</si>
  <si>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</si>
  <si>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</si>
  <si>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</si>
  <si>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</si>
  <si>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</si>
  <si>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</si>
  <si>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</si>
  <si>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</si>
  <si>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</si>
  <si>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</si>
  <si>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</si>
  <si>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</si>
  <si>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</si>
  <si>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</si>
  <si>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</si>
  <si>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</si>
  <si>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</si>
  <si>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</si>
  <si>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</si>
  <si>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</si>
  <si>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</si>
  <si>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</si>
  <si>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</si>
  <si>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</si>
  <si>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</si>
  <si>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</si>
  <si>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</si>
  <si>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</si>
  <si>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</si>
  <si>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</si>
  <si>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</si>
  <si>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</si>
  <si>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</si>
  <si>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</si>
  <si>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</si>
  <si>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</si>
  <si>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</si>
  <si>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</si>
  <si>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</si>
  <si>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</si>
  <si>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</si>
  <si>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</si>
  <si>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</si>
  <si>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</si>
  <si>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</si>
  <si>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</si>
  <si>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</si>
  <si>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</si>
  <si>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</si>
  <si>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</si>
  <si>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</si>
  <si>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</si>
  <si>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</si>
  <si>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</si>
  <si>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</si>
  <si>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</si>
  <si>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</si>
  <si>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</si>
  <si>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</si>
  <si>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</si>
  <si>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</si>
  <si>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</si>
  <si>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</si>
  <si>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</si>
  <si>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</si>
  <si>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</si>
  <si>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</si>
  <si>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</si>
  <si>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</si>
  <si>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</si>
  <si>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</si>
  <si>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</si>
  <si>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</si>
  <si>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</si>
  <si>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</si>
  <si>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</si>
  <si>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</si>
  <si>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</si>
  <si>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</si>
  <si>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</si>
  <si>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</si>
  <si>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</si>
  <si>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</si>
  <si>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</si>
  <si>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</si>
  <si>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</si>
  <si>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</si>
  <si>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</si>
  <si>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</si>
  <si>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</si>
  <si>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</si>
  <si>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</si>
  <si>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</si>
  <si>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</si>
  <si>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</si>
  <si>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</si>
  <si>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</si>
  <si>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</si>
  <si>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</si>
  <si>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</si>
  <si>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</si>
  <si>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</si>
  <si>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</si>
  <si>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</si>
  <si>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</si>
  <si>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</si>
  <si>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</si>
  <si>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</si>
  <si>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</si>
  <si>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</si>
  <si>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</si>
  <si>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</si>
  <si>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</si>
  <si>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</si>
  <si>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</si>
  <si>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</si>
  <si>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</si>
  <si>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</si>
  <si>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</si>
  <si>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</si>
  <si>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</si>
  <si>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</si>
  <si>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</si>
  <si>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</si>
  <si>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</si>
  <si>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</si>
  <si>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</si>
  <si>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</si>
  <si>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</si>
  <si>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</si>
  <si>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</si>
  <si>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</si>
  <si>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</si>
  <si>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</si>
  <si>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</si>
  <si>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</si>
  <si>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</si>
  <si>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</si>
  <si>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</si>
  <si>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</si>
  <si>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</si>
  <si>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</si>
  <si>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</si>
  <si>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</si>
  <si>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</si>
  <si>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</si>
  <si>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</si>
  <si>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</si>
  <si>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</si>
  <si>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</si>
  <si>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</si>
  <si>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</si>
  <si>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</si>
  <si>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</si>
  <si>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</si>
  <si>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</si>
  <si>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</si>
  <si>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</si>
  <si>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</si>
  <si>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</si>
  <si>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</si>
  <si>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</si>
  <si>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</si>
  <si>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</si>
  <si>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</si>
  <si>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</si>
  <si>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</si>
  <si>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</si>
  <si>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</si>
  <si>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</si>
  <si>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</si>
  <si>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</si>
  <si>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</si>
  <si>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</si>
  <si>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</si>
  <si>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</si>
  <si>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</si>
  <si>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</si>
  <si>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</si>
  <si>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</si>
  <si>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</si>
  <si>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</si>
  <si>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</si>
  <si>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</si>
  <si>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</si>
  <si>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</si>
  <si>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</si>
  <si>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</si>
  <si>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</si>
  <si>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</si>
  <si>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</si>
  <si>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</si>
  <si>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</si>
  <si>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</si>
  <si>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</si>
  <si>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</si>
  <si>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</si>
  <si>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</si>
  <si>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</si>
  <si>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</si>
  <si>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</si>
  <si>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</si>
  <si>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</si>
  <si>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</si>
  <si>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</si>
  <si>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</si>
  <si>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</si>
  <si>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</si>
  <si>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</si>
  <si>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</si>
  <si>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</si>
  <si>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</si>
  <si>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</si>
  <si>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</si>
  <si>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</si>
  <si>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</si>
  <si>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</si>
  <si>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</si>
  <si>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</si>
  <si>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</si>
  <si>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</si>
  <si>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</si>
  <si>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</si>
  <si>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</si>
  <si>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</si>
  <si>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</si>
  <si>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</si>
  <si>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</si>
  <si>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</si>
  <si>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</si>
  <si>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</si>
  <si>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</si>
  <si>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</si>
  <si>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</si>
  <si>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</si>
  <si>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</si>
  <si>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</si>
  <si>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</si>
  <si>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</si>
  <si>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</si>
  <si>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</si>
  <si>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</si>
  <si>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</si>
  <si>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</si>
  <si>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</si>
  <si>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</si>
  <si>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</si>
  <si>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</si>
  <si>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</si>
  <si>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</si>
  <si>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</si>
  <si>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</si>
  <si>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</si>
  <si>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</si>
  <si>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</si>
  <si>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</si>
  <si>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</si>
  <si>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</si>
  <si>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</si>
  <si>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</si>
  <si>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</si>
  <si>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</si>
  <si>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</si>
  <si>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</si>
  <si>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</si>
  <si>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</si>
  <si>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</si>
  <si>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</si>
  <si>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</si>
  <si>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</si>
  <si>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</si>
  <si>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</si>
  <si>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</si>
  <si>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</si>
  <si>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</si>
  <si>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</si>
  <si>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</si>
  <si>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</si>
  <si>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</si>
  <si>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</si>
  <si>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</si>
  <si>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</si>
  <si>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</si>
  <si>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</si>
  <si>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</si>
  <si>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</si>
  <si>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</si>
  <si>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</si>
  <si>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</si>
  <si>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</si>
  <si>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</si>
  <si>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</si>
  <si>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</si>
  <si>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</si>
  <si>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</si>
  <si>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</si>
  <si>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</si>
  <si>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</si>
  <si>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</si>
  <si>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</si>
  <si>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</si>
  <si>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</si>
  <si>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</si>
  <si>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</si>
  <si>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</si>
  <si>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</si>
  <si>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</si>
  <si>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</si>
  <si>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</si>
  <si>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</si>
  <si>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</si>
  <si>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</si>
  <si>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</si>
  <si>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</si>
  <si>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</si>
  <si>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</si>
  <si>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</si>
  <si>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</si>
  <si>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</si>
  <si>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</si>
  <si>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</si>
  <si>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</si>
  <si>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</si>
  <si>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</si>
  <si>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</si>
  <si>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</si>
  <si>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</si>
  <si>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</si>
  <si>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</si>
  <si>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</si>
  <si>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</si>
  <si>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</si>
  <si>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</si>
  <si>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</si>
  <si>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</si>
  <si>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</si>
  <si>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</si>
  <si>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</si>
  <si>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</si>
  <si>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</si>
  <si>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</si>
  <si>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</si>
  <si>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</si>
  <si>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</si>
  <si>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</si>
  <si>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</si>
  <si>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</si>
  <si>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</si>
  <si>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</si>
  <si>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</si>
  <si>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</si>
  <si>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</si>
  <si>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</si>
  <si>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</si>
  <si>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</si>
  <si>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</si>
  <si>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</si>
  <si>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</si>
  <si>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</si>
  <si>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</si>
  <si>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</si>
  <si>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</si>
  <si>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</si>
  <si>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</si>
  <si>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</si>
  <si>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</si>
  <si>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</si>
  <si>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</si>
  <si>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</si>
  <si>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</si>
  <si>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</si>
  <si>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</si>
  <si>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</si>
  <si>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</si>
  <si>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</si>
  <si>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</si>
  <si>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</si>
  <si>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</si>
  <si>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</si>
  <si>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</si>
  <si>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</si>
  <si>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</si>
  <si>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</si>
  <si>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</si>
  <si>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</si>
  <si>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</si>
  <si>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</si>
  <si>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</si>
  <si>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</si>
  <si>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</si>
  <si>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</si>
  <si>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</si>
  <si>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</si>
  <si>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</si>
  <si>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</si>
  <si>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</si>
  <si>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</si>
  <si>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</si>
  <si>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</si>
  <si>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</si>
  <si>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</si>
  <si>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</si>
  <si>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</si>
  <si>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</si>
  <si>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</si>
  <si>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</si>
  <si>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</si>
  <si>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</si>
  <si>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</si>
  <si>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</si>
  <si>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</si>
  <si>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</si>
  <si>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</si>
  <si>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</si>
  <si>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</si>
  <si>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</si>
  <si>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</si>
  <si>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</si>
  <si>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</si>
  <si>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</si>
  <si>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</si>
  <si>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</si>
  <si>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</si>
  <si>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</si>
  <si>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</si>
  <si>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</si>
  <si>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</si>
  <si>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</si>
  <si>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</si>
  <si>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</si>
  <si>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</si>
  <si>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</si>
  <si>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</si>
  <si>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</si>
  <si>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</si>
  <si>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</si>
  <si>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</si>
  <si>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</si>
  <si>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</si>
  <si>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</si>
  <si>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</si>
  <si>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</si>
  <si>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</si>
  <si>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</si>
  <si>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</si>
  <si>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</si>
  <si>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</si>
  <si>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</si>
  <si>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</si>
  <si>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</si>
  <si>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</si>
  <si>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</si>
  <si>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</si>
  <si>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</si>
  <si>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</si>
  <si>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</si>
  <si>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</si>
  <si>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</si>
  <si>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</si>
  <si>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</si>
  <si>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</si>
  <si>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</si>
  <si>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</si>
  <si>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</si>
  <si>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</si>
  <si>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</si>
  <si>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</si>
  <si>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</si>
  <si>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</si>
  <si>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</si>
  <si>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</si>
  <si>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</si>
  <si>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</si>
  <si>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</si>
  <si>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</si>
  <si>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</si>
  <si>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</si>
  <si>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</si>
  <si>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</si>
  <si>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</si>
  <si>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</si>
  <si>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</si>
  <si>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</si>
  <si>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</si>
  <si>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</si>
  <si>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</si>
  <si>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</si>
  <si>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</si>
  <si>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</si>
  <si>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</si>
  <si>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</si>
  <si>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</si>
  <si>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</si>
  <si>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</si>
  <si>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</si>
  <si>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</si>
  <si>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</si>
  <si>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</si>
  <si>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</si>
  <si>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</si>
  <si>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</si>
  <si>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</si>
  <si>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</si>
  <si>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</si>
  <si>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</si>
  <si>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</si>
  <si>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</si>
  <si>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</si>
  <si>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</si>
  <si>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</si>
  <si>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</si>
  <si>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</si>
  <si>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</si>
  <si>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</si>
  <si>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</si>
  <si>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</si>
  <si>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</si>
  <si>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</si>
  <si>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</si>
  <si>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</si>
  <si>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</si>
  <si>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</si>
  <si>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</si>
  <si>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</si>
  <si>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</si>
  <si>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</si>
  <si>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</si>
  <si>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</si>
  <si>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</si>
  <si>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</si>
  <si>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</si>
  <si>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</si>
  <si>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</si>
  <si>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</si>
  <si>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</si>
  <si>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</si>
  <si>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</si>
  <si>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</si>
  <si>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</si>
  <si>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</si>
  <si>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</si>
  <si>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</si>
  <si>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</si>
  <si>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</si>
  <si>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</si>
  <si>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</si>
  <si>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</si>
  <si>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</si>
  <si>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</si>
  <si>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</si>
  <si>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</si>
  <si>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</si>
  <si>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</si>
  <si>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</si>
  <si>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</si>
  <si>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</si>
  <si>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</si>
  <si>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</si>
  <si>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</si>
  <si>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</si>
  <si>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</si>
  <si>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</si>
  <si>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</si>
  <si>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</si>
  <si>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</si>
  <si>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</si>
  <si>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</si>
  <si>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</si>
  <si>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</si>
  <si>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</si>
  <si>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</si>
  <si>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</si>
  <si>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</si>
  <si>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</si>
  <si>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</si>
  <si>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</si>
  <si>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</si>
  <si>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</si>
  <si>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</si>
  <si>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</si>
  <si>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</si>
  <si>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</si>
  <si>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</si>
  <si>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</si>
  <si>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</si>
  <si>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</si>
  <si>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</si>
  <si>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</si>
  <si>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</si>
  <si>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</si>
  <si>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</si>
  <si>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</si>
  <si>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</si>
  <si>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</si>
  <si>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</si>
  <si>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</si>
  <si>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</si>
  <si>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</si>
  <si>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</si>
  <si>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</si>
  <si>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</si>
  <si>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</si>
  <si>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</si>
  <si>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</si>
  <si>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</si>
  <si>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</si>
  <si>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</si>
  <si>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</si>
  <si>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</si>
  <si>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</si>
  <si>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</si>
  <si>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</si>
  <si>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</si>
  <si>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</si>
  <si>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</si>
  <si>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</si>
  <si>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</si>
  <si>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</si>
  <si>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</si>
  <si>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</si>
  <si>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</si>
  <si>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</si>
  <si>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</si>
  <si>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</si>
  <si>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</si>
  <si>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</si>
  <si>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</si>
  <si>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</si>
  <si>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</si>
  <si>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</si>
  <si>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</si>
  <si>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</si>
  <si>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</si>
  <si>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</si>
  <si>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</si>
  <si>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</si>
  <si>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</si>
  <si>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</si>
  <si>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</si>
  <si>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</si>
  <si>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</si>
  <si>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</si>
  <si>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</si>
  <si>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</si>
  <si>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</si>
  <si>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</si>
  <si>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</si>
  <si>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</si>
  <si>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</si>
  <si>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</si>
  <si>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</si>
  <si>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</si>
  <si>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</si>
  <si>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</si>
  <si>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</si>
  <si>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</si>
  <si>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</si>
  <si>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</si>
  <si>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</si>
  <si>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</si>
  <si>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</si>
  <si>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</si>
  <si>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</si>
  <si>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</si>
  <si>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</si>
  <si>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</si>
  <si>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</si>
  <si>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</si>
  <si>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</si>
  <si>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</si>
  <si>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</si>
  <si>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</si>
  <si>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</si>
  <si>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</si>
  <si>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</si>
  <si>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</si>
  <si>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</si>
  <si>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</si>
  <si>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</si>
  <si>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</si>
  <si>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</si>
  <si>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</si>
  <si>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</si>
  <si>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</si>
  <si>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</si>
  <si>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</si>
  <si>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</si>
  <si>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</si>
  <si>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</si>
  <si>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</si>
  <si>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</si>
  <si>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</si>
  <si>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</si>
  <si>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</si>
  <si>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</si>
  <si>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</si>
  <si>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</si>
  <si>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</si>
  <si>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</si>
  <si>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</si>
  <si>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</si>
  <si>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</si>
  <si>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</si>
  <si>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</si>
  <si>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</si>
  <si>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</si>
  <si>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</si>
  <si>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</si>
  <si>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</si>
  <si>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</si>
  <si>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</si>
  <si>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</si>
  <si>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</si>
  <si>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</si>
  <si>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</si>
  <si>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</si>
  <si>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</si>
  <si>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</si>
  <si>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</si>
  <si>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</si>
  <si>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</si>
  <si>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</si>
  <si>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</si>
  <si>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</si>
  <si>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</si>
  <si>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</si>
  <si>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</si>
  <si>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</si>
  <si>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</si>
  <si>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</si>
  <si>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</si>
  <si>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</si>
  <si>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</si>
  <si>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</si>
  <si>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</si>
  <si>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</si>
  <si>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</si>
  <si>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</si>
  <si>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</si>
  <si>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</si>
  <si>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</si>
  <si>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</si>
  <si>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</si>
  <si>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</si>
  <si>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</si>
  <si>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</si>
  <si>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</si>
  <si>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</si>
  <si>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</si>
  <si>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</si>
  <si>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</si>
  <si>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</si>
  <si>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</si>
  <si>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</si>
  <si>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</si>
  <si>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</si>
  <si>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</si>
  <si>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</si>
  <si>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</si>
  <si>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</si>
  <si>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</si>
  <si>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</si>
  <si>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</si>
  <si>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</si>
  <si>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</si>
  <si>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</si>
  <si>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</si>
  <si>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</si>
  <si>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</si>
  <si>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</si>
  <si>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</si>
  <si>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</si>
  <si>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</si>
  <si>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</si>
  <si>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</si>
  <si>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</si>
  <si>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</si>
  <si>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</si>
  <si>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</si>
  <si>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</si>
  <si>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</si>
  <si>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</si>
  <si>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</si>
  <si>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</si>
  <si>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</si>
  <si>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</si>
  <si>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</si>
  <si>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</si>
  <si>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</si>
  <si>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</si>
  <si>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</si>
  <si>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</si>
  <si>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</si>
  <si>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</si>
  <si>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</si>
  <si>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</si>
  <si>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</si>
  <si>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</si>
  <si>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</si>
  <si>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</si>
  <si>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</si>
  <si>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</si>
  <si>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</si>
  <si>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</si>
  <si>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</si>
  <si>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</si>
  <si>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</si>
  <si>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</si>
  <si>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</si>
  <si>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</si>
  <si>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</si>
  <si>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</si>
  <si>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</si>
  <si>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</si>
  <si>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</si>
  <si>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</si>
  <si>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</si>
  <si>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</si>
  <si>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</si>
  <si>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</si>
  <si>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</si>
  <si>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</si>
  <si>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</si>
  <si>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</si>
  <si>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</si>
  <si>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</si>
  <si>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</si>
  <si>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</si>
  <si>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</si>
  <si>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</si>
  <si>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</si>
  <si>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</si>
  <si>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</si>
  <si>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</si>
  <si>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</si>
  <si>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</si>
  <si>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</si>
  <si>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</si>
  <si>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</si>
  <si>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</si>
  <si>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</si>
  <si>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</si>
  <si>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</si>
  <si>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</si>
  <si>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</si>
  <si>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</si>
  <si>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</si>
  <si>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</si>
  <si>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</si>
  <si>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</si>
  <si>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</si>
  <si>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</si>
  <si>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</si>
  <si>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</si>
  <si>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</si>
  <si>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</si>
  <si>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</si>
  <si>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</si>
  <si>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</si>
  <si>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</si>
  <si>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</si>
  <si>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</si>
  <si>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</si>
  <si>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</si>
  <si>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</si>
  <si>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</si>
  <si>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</si>
  <si>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</si>
  <si>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</si>
  <si>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</si>
  <si>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</si>
  <si>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</si>
  <si>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</si>
  <si>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</si>
  <si>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</si>
  <si>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</si>
  <si>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</si>
  <si>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</si>
  <si>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</si>
  <si>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</si>
  <si>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</si>
  <si>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</si>
  <si>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</si>
  <si>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</si>
  <si>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</si>
  <si>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</si>
  <si>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</si>
  <si>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</si>
  <si>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</si>
  <si>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</si>
  <si>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</si>
  <si>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</si>
  <si>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</si>
  <si>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</si>
  <si>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</si>
  <si>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</si>
  <si>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</si>
  <si>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</si>
  <si>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</si>
  <si>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</si>
  <si>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</si>
  <si>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</si>
  <si>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</si>
  <si>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</si>
  <si>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</si>
  <si>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</si>
  <si>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</si>
  <si>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</si>
  <si>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</si>
  <si>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</si>
  <si>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</si>
  <si>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</si>
  <si>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</si>
  <si>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</si>
  <si>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</si>
  <si>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</si>
  <si>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</si>
  <si>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</si>
  <si>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</si>
  <si>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</si>
  <si>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</si>
  <si>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</si>
  <si>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</si>
  <si>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</si>
  <si>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</si>
  <si>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</si>
  <si>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</si>
  <si>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</si>
  <si>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</si>
  <si>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</si>
  <si>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</si>
  <si>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</si>
  <si>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</si>
  <si>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</si>
  <si>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</si>
  <si>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</si>
  <si>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</si>
  <si>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</si>
  <si>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</si>
  <si>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</si>
  <si>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</si>
  <si>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</si>
  <si>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</si>
  <si>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</si>
  <si>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</si>
  <si>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</si>
  <si>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</si>
  <si>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</si>
  <si>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</si>
  <si>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</si>
  <si>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</si>
  <si>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</si>
  <si>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</si>
  <si>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</si>
  <si>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</si>
  <si>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</si>
  <si>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</si>
  <si>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</si>
  <si>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</si>
  <si>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</si>
  <si>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</si>
  <si>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</si>
  <si>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</si>
  <si>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</si>
  <si>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</si>
  <si>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</si>
  <si>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</si>
  <si>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</si>
  <si>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</si>
  <si>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</si>
  <si>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</si>
  <si>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</si>
  <si>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</si>
  <si>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</si>
  <si>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</si>
  <si>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</si>
  <si>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</si>
  <si>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</si>
  <si>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</si>
  <si>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</si>
  <si>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</si>
  <si>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</si>
  <si>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</si>
  <si>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</si>
  <si>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</si>
  <si>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</si>
  <si>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</si>
  <si>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</si>
  <si>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</si>
  <si>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</si>
  <si>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</si>
  <si>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</si>
  <si>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</si>
  <si>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</si>
  <si>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</si>
  <si>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</si>
  <si>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</si>
  <si>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</si>
  <si>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</si>
  <si>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</si>
  <si>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</si>
  <si>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</si>
  <si>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</si>
  <si>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</si>
  <si>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</si>
  <si>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</si>
  <si>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</si>
  <si>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</si>
  <si>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</si>
  <si>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</si>
  <si>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</si>
  <si>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</si>
  <si>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</si>
  <si>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</si>
  <si>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</si>
  <si>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</si>
  <si>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</si>
  <si>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</si>
  <si>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</si>
  <si>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</si>
  <si>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</si>
  <si>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</si>
  <si>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</si>
  <si>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</si>
  <si>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</si>
  <si>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</si>
  <si>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</si>
  <si>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</si>
  <si>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</si>
  <si>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</si>
  <si>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</si>
  <si>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</si>
  <si>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</si>
  <si>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</si>
  <si>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</si>
  <si>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</si>
  <si>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</si>
  <si>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</si>
  <si>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</si>
  <si>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</si>
  <si>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</si>
  <si>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</si>
  <si>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</si>
  <si>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</si>
  <si>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</si>
  <si>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</si>
  <si>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</si>
  <si>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</si>
  <si>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</si>
  <si>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</si>
  <si>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</si>
  <si>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</si>
  <si>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</si>
  <si>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</si>
  <si>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</si>
  <si>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</si>
  <si>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</si>
  <si>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</si>
  <si>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</si>
  <si>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</si>
  <si>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</si>
  <si>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</si>
  <si>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</si>
  <si>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</si>
  <si>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</si>
  <si>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</si>
  <si>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</si>
  <si>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</si>
  <si>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</si>
  <si>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</si>
  <si>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</si>
  <si>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</si>
  <si>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</si>
  <si>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</si>
  <si>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</si>
  <si>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</si>
  <si>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</si>
  <si>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</si>
  <si>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</si>
  <si>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</si>
  <si>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</si>
  <si>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</si>
  <si>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</si>
  <si>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</si>
  <si>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</si>
  <si>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</si>
  <si>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</si>
  <si>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</si>
  <si>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</si>
  <si>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</si>
  <si>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</si>
  <si>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</si>
  <si>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</si>
  <si>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</si>
  <si>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</si>
  <si>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</si>
  <si>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</si>
  <si>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</si>
  <si>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</si>
  <si>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</si>
  <si>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</si>
  <si>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</si>
  <si>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</si>
  <si>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</si>
  <si>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</si>
  <si>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</si>
  <si>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</si>
  <si>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</si>
  <si>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</si>
  <si>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</si>
  <si>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</si>
  <si>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</si>
  <si>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</si>
  <si>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</si>
  <si>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</si>
  <si>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</si>
  <si>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</si>
  <si>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</si>
  <si>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</si>
  <si>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</si>
  <si>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</si>
  <si>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</si>
  <si>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</si>
  <si>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</si>
  <si>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</si>
  <si>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</si>
  <si>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</si>
  <si>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</si>
  <si>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</si>
  <si>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</si>
  <si>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</si>
  <si>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</si>
  <si>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</si>
  <si>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</si>
  <si>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</si>
  <si>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</si>
  <si>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</si>
  <si>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</si>
  <si>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</si>
  <si>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</si>
  <si>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</si>
  <si>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</si>
  <si>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</si>
  <si>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</si>
  <si>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</si>
  <si>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</si>
  <si>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</si>
  <si>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</si>
  <si>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</si>
  <si>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</si>
  <si>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</si>
  <si>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</si>
  <si>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</si>
  <si>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</si>
  <si>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</si>
  <si>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</si>
  <si>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</si>
  <si>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</si>
  <si>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</si>
  <si>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</si>
  <si>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</si>
  <si>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</si>
  <si>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</si>
  <si>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</si>
  <si>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</si>
  <si>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</si>
  <si>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</si>
  <si>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</si>
  <si>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</si>
  <si>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</si>
  <si>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</si>
  <si>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</si>
  <si>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</si>
  <si>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</si>
  <si>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</si>
  <si>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</si>
  <si>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</si>
  <si>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</si>
  <si>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</si>
  <si>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</si>
  <si>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</si>
  <si>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</si>
  <si>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</si>
  <si>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</si>
  <si>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</si>
  <si>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</si>
  <si>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</si>
  <si>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</si>
  <si>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</si>
  <si>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</si>
  <si>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</si>
  <si>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</si>
  <si>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</si>
  <si>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</si>
  <si>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</si>
  <si>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</si>
  <si>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</si>
  <si>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</si>
  <si>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</si>
  <si>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</si>
  <si>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</si>
  <si>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</si>
  <si>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</si>
  <si>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</si>
  <si>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</si>
  <si>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</si>
  <si>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</si>
  <si>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</si>
  <si>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</si>
  <si>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</si>
  <si>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</si>
  <si>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</si>
  <si>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</si>
  <si>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</si>
  <si>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</si>
  <si>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</si>
  <si>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</si>
  <si>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</si>
  <si>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</si>
  <si>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</si>
  <si>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</si>
  <si>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</si>
  <si>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</si>
  <si>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</si>
  <si>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</si>
  <si>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</si>
  <si>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</si>
  <si>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</si>
  <si>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</si>
  <si>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</si>
  <si>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</si>
  <si>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</si>
  <si>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</si>
  <si>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</si>
  <si>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</si>
  <si>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</si>
  <si>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</si>
  <si>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</si>
  <si>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</si>
  <si>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</si>
  <si>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</si>
  <si>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</si>
  <si>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</si>
  <si>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</si>
  <si>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</si>
  <si>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</si>
  <si>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</si>
  <si>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</si>
  <si>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</si>
  <si>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</si>
  <si>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</si>
  <si>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</si>
  <si>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</si>
  <si>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</si>
  <si>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</si>
  <si>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</si>
  <si>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</si>
  <si>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</si>
  <si>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</si>
  <si>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</si>
  <si>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</si>
  <si>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</si>
  <si>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</si>
  <si>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</si>
  <si>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</si>
  <si>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</si>
  <si>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</si>
  <si>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</si>
  <si>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</si>
  <si>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</si>
  <si>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</si>
  <si>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</si>
  <si>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</si>
  <si>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</si>
  <si>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</si>
  <si>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</si>
  <si>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</si>
  <si>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</si>
  <si>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</si>
  <si>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</si>
  <si>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</si>
  <si>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</si>
  <si>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</si>
  <si>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</si>
  <si>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</si>
  <si>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</si>
  <si>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</si>
  <si>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</si>
  <si>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</si>
  <si>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</si>
  <si>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</si>
  <si>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</si>
  <si>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</si>
  <si>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</si>
  <si>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</si>
  <si>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</si>
  <si>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</si>
  <si>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</si>
  <si>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</si>
  <si>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</si>
  <si>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</si>
  <si>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</si>
  <si>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</si>
  <si>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</si>
  <si>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</si>
  <si>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</si>
  <si>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</si>
  <si>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</si>
  <si>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</si>
  <si>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</si>
  <si>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</si>
  <si>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</si>
  <si>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</si>
  <si>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</si>
  <si>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</si>
  <si>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</si>
  <si>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</si>
  <si>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</si>
  <si>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</si>
  <si>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</si>
  <si>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</si>
  <si>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</si>
  <si>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</si>
  <si>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</si>
  <si>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</si>
  <si>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</si>
  <si>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</si>
  <si>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</si>
  <si>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</si>
  <si>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</si>
  <si>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</si>
  <si>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</si>
  <si>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</si>
  <si>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</si>
  <si>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</si>
  <si>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</si>
  <si>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</si>
  <si>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</si>
  <si>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</si>
  <si>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</si>
  <si>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</si>
  <si>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</si>
  <si>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</si>
  <si>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</si>
  <si>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</si>
  <si>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</si>
  <si>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</si>
  <si>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</si>
  <si>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</si>
  <si>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</si>
  <si>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</si>
  <si>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</si>
  <si>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</si>
  <si>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</si>
  <si>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</si>
  <si>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</si>
  <si>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</si>
  <si>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</si>
  <si>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</si>
  <si>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</si>
  <si>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</si>
  <si>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</si>
  <si>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</si>
  <si>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</si>
  <si>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</si>
  <si>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</si>
  <si>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</si>
  <si>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</si>
  <si>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</si>
  <si>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</si>
  <si>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</si>
  <si>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</si>
  <si>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</si>
  <si>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</si>
  <si>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</si>
  <si>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</si>
  <si>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</si>
  <si>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</si>
  <si>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</si>
  <si>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</si>
  <si>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</si>
  <si>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</si>
  <si>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</si>
  <si>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</si>
  <si>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</si>
  <si>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</si>
  <si>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</si>
  <si>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</si>
  <si>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</si>
  <si>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</si>
  <si>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</si>
  <si>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</si>
  <si>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</si>
  <si>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</si>
  <si>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</si>
  <si>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</si>
  <si>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</si>
  <si>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</si>
  <si>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</si>
  <si>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</si>
  <si>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</si>
  <si>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</si>
  <si>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</si>
  <si>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</si>
  <si>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</si>
  <si>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</si>
  <si>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</si>
  <si>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</si>
  <si>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</si>
  <si>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</si>
  <si>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</si>
  <si>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</si>
  <si>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</si>
  <si>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</si>
  <si>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</si>
  <si>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</si>
  <si>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</si>
  <si>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</si>
  <si>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</si>
  <si>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</si>
  <si>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</si>
  <si>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</si>
  <si>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</si>
  <si>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</si>
  <si>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</si>
  <si>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</si>
  <si>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</si>
  <si>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</si>
  <si>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</si>
  <si>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</si>
  <si>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</si>
  <si>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</si>
  <si>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</si>
  <si>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</si>
  <si>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</si>
  <si>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</si>
  <si>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</si>
  <si>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</si>
  <si>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</si>
  <si>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</si>
  <si>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</si>
  <si>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</si>
  <si>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</si>
  <si>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</si>
  <si>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</si>
  <si>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</si>
  <si>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</si>
  <si>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</si>
  <si>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</si>
  <si>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</si>
  <si>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</si>
  <si>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</si>
  <si>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</si>
  <si>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</si>
  <si>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</si>
  <si>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</si>
  <si>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</si>
  <si>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</si>
  <si>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</si>
  <si>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</si>
  <si>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</si>
  <si>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</si>
  <si>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</si>
  <si>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</si>
  <si>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</si>
  <si>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</si>
  <si>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</si>
  <si>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</si>
  <si>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</si>
  <si>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</si>
  <si>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</si>
  <si>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</si>
  <si>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</si>
  <si>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</si>
  <si>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</si>
  <si>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</si>
  <si>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</si>
  <si>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</si>
  <si>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</si>
  <si>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</si>
  <si>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</si>
  <si>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</si>
  <si>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</si>
  <si>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</si>
  <si>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</si>
  <si>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</si>
  <si>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</si>
  <si>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</si>
  <si>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</si>
  <si>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</si>
  <si>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</si>
  <si>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</si>
  <si>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</si>
  <si>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</si>
  <si>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</si>
  <si>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</si>
  <si>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</si>
  <si>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</si>
  <si>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</si>
  <si>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</si>
  <si>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</si>
  <si>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</si>
  <si>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</si>
  <si>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</si>
  <si>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</si>
  <si>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</si>
  <si>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</si>
  <si>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</si>
  <si>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</si>
  <si>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</si>
  <si>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</si>
  <si>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</si>
  <si>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</si>
  <si>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</si>
  <si>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</si>
  <si>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</si>
  <si>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</si>
  <si>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</si>
  <si>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</si>
  <si>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</si>
  <si>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</si>
  <si>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</si>
  <si>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</si>
  <si>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</si>
  <si>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</si>
  <si>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</si>
  <si>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</si>
  <si>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</si>
  <si>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</si>
  <si>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</si>
  <si>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</si>
  <si>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</si>
  <si>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</si>
  <si>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</si>
  <si>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</si>
  <si>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</si>
  <si>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</si>
  <si>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</si>
  <si>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</si>
  <si>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</si>
  <si>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</si>
  <si>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</si>
  <si>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</si>
  <si>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</si>
  <si>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</si>
  <si>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</si>
  <si>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</si>
  <si>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</si>
  <si>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</si>
  <si>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</si>
  <si>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</si>
  <si>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</si>
  <si>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</si>
  <si>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</si>
  <si>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</si>
  <si>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</si>
  <si>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</si>
  <si>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</si>
  <si>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</si>
  <si>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</si>
  <si>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</si>
  <si>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</si>
  <si>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</si>
  <si>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</si>
  <si>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</si>
  <si>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</si>
  <si>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</si>
  <si>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</si>
  <si>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</si>
  <si>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</si>
  <si>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</si>
  <si>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</si>
  <si>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</si>
  <si>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</si>
  <si>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</si>
  <si>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</si>
  <si>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</si>
  <si>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</si>
  <si>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</si>
  <si>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</si>
  <si>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</si>
  <si>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</si>
  <si>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</si>
  <si>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</si>
  <si>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</si>
  <si>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</si>
  <si>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</si>
  <si>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</si>
  <si>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</si>
  <si>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</si>
  <si>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</si>
  <si>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</si>
  <si>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</si>
  <si>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</si>
  <si>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</si>
  <si>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</si>
  <si>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</si>
  <si>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</si>
  <si>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</si>
  <si>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</si>
  <si>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</si>
  <si>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</si>
  <si>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</si>
  <si>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</si>
  <si>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</si>
  <si>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</si>
  <si>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</si>
  <si>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</si>
  <si>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</si>
  <si>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</si>
  <si>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</si>
  <si>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</si>
  <si>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</si>
  <si>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</si>
  <si>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</si>
  <si>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</si>
  <si>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</si>
  <si>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</si>
  <si>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</si>
  <si>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</si>
  <si>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</si>
  <si>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</si>
  <si>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</si>
  <si>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</si>
  <si>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</si>
  <si>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</si>
  <si>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</si>
  <si>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</si>
  <si>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</si>
  <si>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</si>
  <si>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</si>
  <si>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</si>
  <si>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</si>
  <si>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</si>
  <si>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</si>
  <si>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</si>
  <si>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</si>
  <si>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</si>
  <si>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</si>
  <si>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</si>
  <si>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</si>
  <si>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</si>
  <si>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</si>
  <si>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</si>
  <si>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</si>
  <si>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</si>
  <si>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</si>
  <si>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</si>
  <si>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</si>
  <si>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</si>
  <si>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</si>
  <si>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</si>
  <si>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</si>
  <si>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</si>
  <si>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</si>
  <si>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</si>
  <si>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</si>
  <si>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</si>
  <si>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</si>
  <si>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</si>
  <si>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</si>
  <si>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</si>
  <si>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</si>
  <si>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</si>
  <si>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</si>
  <si>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</si>
  <si>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</si>
  <si>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</si>
  <si>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</si>
  <si>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</si>
  <si>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</si>
  <si>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</si>
  <si>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</si>
  <si>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</si>
  <si>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</si>
  <si>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</si>
  <si>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</si>
  <si>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</si>
  <si>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</si>
  <si>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</si>
  <si>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</si>
  <si>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</si>
  <si>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</si>
  <si>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</si>
  <si>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</si>
  <si>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</si>
  <si>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</si>
  <si>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</si>
  <si>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</si>
  <si>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</si>
  <si>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</si>
  <si>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</si>
  <si>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</si>
  <si>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</si>
  <si>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</si>
  <si>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</si>
  <si>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</si>
  <si>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</si>
  <si>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</si>
  <si>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</si>
  <si>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</si>
  <si>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</si>
  <si>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</si>
  <si>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</si>
  <si>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</si>
  <si>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</si>
  <si>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</si>
  <si>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</si>
  <si>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</si>
  <si>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</si>
  <si>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</si>
  <si>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</si>
  <si>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</si>
  <si>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</si>
  <si>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</si>
  <si>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</si>
  <si>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</si>
  <si>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</si>
  <si>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</si>
  <si>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</si>
  <si>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</si>
  <si>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</si>
  <si>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</si>
  <si>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</si>
  <si>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</si>
  <si>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</si>
  <si>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</si>
  <si>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</si>
  <si>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</si>
  <si>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</si>
  <si>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</si>
  <si>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</si>
  <si>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</si>
  <si>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</si>
  <si>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</si>
  <si>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</si>
  <si>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</si>
  <si>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</si>
  <si>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</si>
  <si>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</si>
  <si>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</si>
  <si>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</si>
  <si>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</si>
  <si>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</si>
  <si>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</si>
  <si>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</si>
  <si>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</si>
  <si>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</si>
  <si>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</si>
  <si>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</si>
  <si>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</si>
  <si>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</si>
  <si>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</si>
  <si>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</si>
  <si>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</si>
  <si>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</si>
  <si>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</si>
  <si>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</si>
  <si>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</si>
  <si>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</si>
  <si>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</si>
  <si>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</si>
  <si>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</si>
  <si>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</si>
  <si>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</si>
  <si>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</si>
  <si>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</si>
  <si>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</si>
  <si>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</si>
  <si>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</si>
  <si>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</si>
  <si>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</si>
  <si>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</si>
  <si>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</si>
  <si>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</si>
  <si>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</si>
  <si>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</si>
  <si>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</si>
  <si>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</si>
  <si>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</si>
  <si>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</si>
  <si>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</si>
  <si>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</si>
  <si>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</si>
  <si>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</si>
  <si>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</si>
  <si>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</si>
  <si>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</si>
  <si>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</si>
  <si>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</si>
  <si>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</si>
  <si>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</si>
  <si>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</si>
  <si>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</si>
  <si>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</si>
  <si>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</si>
  <si>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</si>
  <si>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</si>
  <si>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</si>
  <si>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</si>
  <si>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</si>
  <si>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</si>
  <si>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</si>
  <si>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</si>
  <si>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</si>
  <si>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</si>
  <si>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</si>
  <si>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</si>
  <si>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</si>
  <si>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</si>
  <si>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</si>
  <si>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</si>
  <si>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</si>
  <si>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</si>
  <si>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</si>
  <si>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</si>
  <si>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</si>
  <si>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</si>
  <si>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</si>
  <si>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</si>
  <si>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</si>
  <si>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</si>
  <si>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</si>
  <si>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</si>
  <si>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</si>
  <si>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</si>
  <si>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</si>
  <si>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</si>
  <si>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</si>
  <si>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</si>
  <si>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</si>
  <si>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</si>
  <si>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</si>
  <si>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</si>
  <si>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</si>
  <si>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</si>
  <si>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</si>
  <si>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</si>
  <si>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</si>
  <si>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</si>
  <si>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</si>
  <si>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</si>
  <si>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</si>
  <si>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</si>
  <si>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</si>
  <si>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</si>
  <si>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</si>
  <si>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</si>
  <si>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</si>
  <si>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</si>
  <si>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</si>
  <si>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</si>
  <si>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</si>
  <si>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</si>
  <si>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</si>
  <si>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</si>
  <si>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</si>
  <si>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</si>
  <si>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</si>
  <si>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</si>
  <si>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</si>
  <si>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</si>
  <si>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</si>
  <si>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</si>
  <si>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</si>
  <si>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</si>
  <si>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</si>
  <si>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</si>
  <si>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</si>
  <si>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</si>
  <si>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</si>
  <si>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</si>
  <si>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</si>
  <si>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</si>
  <si>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</si>
  <si>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</si>
  <si>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</si>
  <si>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</si>
  <si>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</si>
  <si>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</si>
  <si>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</si>
  <si>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</si>
  <si>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</si>
  <si>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</si>
  <si>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</si>
  <si>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</si>
  <si>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</si>
  <si>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</si>
  <si>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</si>
  <si>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</si>
  <si>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</si>
  <si>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</si>
  <si>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</si>
  <si>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</si>
  <si>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</si>
  <si>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</si>
  <si>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</si>
  <si>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</si>
  <si>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</si>
  <si>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</si>
  <si>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</si>
  <si>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</si>
  <si>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</si>
  <si>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</si>
  <si>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</si>
  <si>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</si>
  <si>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</si>
  <si>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</si>
  <si>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</si>
  <si>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</si>
  <si>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</si>
  <si>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</si>
  <si>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</si>
  <si>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</si>
  <si>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</si>
  <si>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</si>
  <si>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</si>
  <si>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</si>
  <si>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</si>
  <si>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</si>
  <si>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</si>
  <si>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</si>
  <si>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</si>
  <si>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</si>
  <si>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</si>
  <si>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</si>
  <si>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</si>
  <si>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</si>
  <si>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</si>
  <si>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</si>
  <si>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</si>
  <si>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</si>
  <si>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</si>
  <si>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</si>
  <si>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</si>
  <si>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</si>
  <si>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</si>
  <si>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</si>
  <si>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</si>
  <si>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</si>
  <si>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</si>
  <si>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</si>
  <si>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</si>
  <si>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</si>
  <si>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</si>
  <si>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</si>
  <si>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</si>
  <si>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</si>
  <si>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</si>
  <si>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</si>
  <si>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</si>
  <si>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</si>
  <si>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</si>
  <si>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</si>
  <si>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</si>
  <si>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</si>
  <si>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</si>
  <si>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</si>
  <si>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</si>
  <si>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</si>
  <si>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</si>
  <si>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</si>
  <si>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</si>
  <si>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</si>
  <si>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</si>
  <si>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</si>
  <si>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</si>
  <si>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</si>
  <si>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</si>
  <si>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</si>
  <si>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</si>
  <si>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</si>
  <si>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</si>
  <si>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</si>
  <si>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</si>
  <si>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</si>
  <si>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</si>
  <si>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</si>
  <si>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</si>
  <si>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</si>
  <si>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</si>
  <si>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</si>
  <si>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</si>
  <si>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</si>
  <si>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</si>
  <si>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</si>
  <si>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</si>
  <si>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</si>
  <si>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</si>
  <si>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</si>
  <si>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</si>
  <si>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</si>
  <si>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</si>
  <si>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</si>
  <si>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</si>
  <si>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</si>
  <si>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</si>
  <si>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</si>
  <si>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</si>
  <si>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</si>
  <si>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</si>
  <si>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</si>
  <si>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</si>
  <si>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</si>
  <si>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</si>
  <si>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</si>
  <si>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</si>
  <si>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</si>
  <si>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</si>
  <si>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</si>
  <si>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</si>
  <si>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</si>
  <si>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</si>
  <si>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</si>
  <si>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</si>
  <si>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</si>
  <si>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</si>
  <si>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</si>
  <si>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</si>
  <si>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</si>
  <si>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</si>
  <si>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</si>
  <si>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</si>
  <si>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</si>
  <si>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</si>
  <si>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</si>
  <si>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</si>
  <si>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</si>
  <si>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</si>
  <si>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</si>
  <si>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</si>
  <si>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</si>
  <si>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</si>
  <si>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</si>
  <si>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</si>
  <si>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</si>
  <si>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</si>
  <si>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</si>
  <si>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</si>
  <si>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</si>
  <si>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</si>
  <si>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</si>
  <si>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</si>
  <si>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</si>
  <si>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</si>
  <si>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</si>
  <si>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</si>
  <si>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</si>
  <si>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</si>
  <si>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</si>
  <si>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</si>
  <si>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</si>
  <si>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</si>
  <si>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</si>
  <si>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</si>
  <si>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</si>
  <si>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</si>
  <si>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</si>
  <si>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</si>
  <si>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</si>
  <si>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</si>
  <si>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</si>
  <si>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</si>
  <si>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</si>
  <si>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</si>
  <si>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</si>
  <si>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</si>
  <si>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</si>
  <si>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</si>
  <si>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</si>
  <si>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</si>
  <si>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</si>
  <si>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</si>
  <si>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</si>
  <si>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</si>
  <si>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</si>
  <si>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</si>
  <si>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</si>
  <si>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</si>
  <si>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</si>
  <si>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</si>
  <si>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</si>
  <si>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</si>
  <si>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</si>
  <si>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</si>
  <si>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</si>
  <si>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</si>
  <si>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</si>
  <si>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</si>
  <si>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</si>
  <si>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</si>
  <si>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</si>
  <si>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</si>
  <si>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</si>
  <si>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</si>
  <si>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</si>
  <si>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</si>
  <si>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</si>
  <si>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</si>
  <si>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</si>
  <si>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</si>
  <si>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</si>
  <si>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</si>
  <si>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</si>
  <si>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</si>
  <si>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</si>
  <si>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</si>
  <si>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</si>
  <si>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</si>
  <si>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</si>
  <si>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</si>
  <si>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</si>
  <si>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</si>
  <si>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</si>
  <si>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</si>
  <si>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</si>
  <si>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</si>
  <si>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</si>
  <si>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</si>
  <si>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</si>
  <si>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</si>
  <si>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</si>
  <si>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</si>
  <si>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</si>
  <si>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</si>
  <si>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</si>
  <si>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</si>
  <si>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</si>
  <si>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</si>
  <si>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</si>
  <si>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</si>
  <si>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</si>
  <si>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</si>
  <si>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</si>
  <si>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</si>
  <si>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</si>
  <si>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</si>
  <si>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</si>
  <si>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</si>
  <si>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</si>
  <si>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</si>
  <si>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</si>
  <si>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</si>
  <si>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</si>
  <si>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</si>
  <si>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</si>
  <si>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</si>
  <si>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</si>
  <si>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</si>
  <si>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</si>
  <si>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</si>
  <si>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</si>
  <si>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</si>
  <si>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</si>
  <si>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</si>
  <si>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</si>
  <si>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</si>
  <si>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</si>
  <si>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</si>
  <si>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</si>
  <si>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</si>
  <si>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</si>
  <si>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</si>
  <si>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</si>
  <si>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</si>
  <si>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</si>
  <si>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</si>
  <si>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</si>
  <si>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</si>
  <si>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</si>
  <si>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</si>
  <si>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</si>
  <si>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</si>
  <si>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</si>
  <si>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</si>
  <si>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</si>
  <si>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</si>
  <si>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</si>
  <si>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</si>
  <si>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</si>
  <si>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</si>
  <si>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</si>
  <si>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</si>
  <si>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</si>
  <si>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</si>
  <si>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</si>
  <si>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</si>
  <si>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</si>
  <si>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</si>
  <si>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</si>
  <si>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</si>
  <si>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</si>
  <si>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</si>
  <si>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</si>
  <si>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</si>
  <si>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</si>
  <si>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</si>
  <si>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</si>
  <si>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</si>
  <si>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</si>
  <si>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</si>
  <si>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</si>
  <si>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</si>
  <si>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</si>
  <si>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</si>
  <si>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</si>
  <si>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</si>
  <si>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</si>
  <si>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</si>
  <si>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</si>
  <si>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</si>
  <si>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</si>
  <si>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</si>
  <si>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</si>
  <si>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</si>
  <si>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</si>
  <si>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</si>
  <si>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</si>
  <si>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</si>
  <si>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</si>
  <si>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</si>
  <si>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</si>
  <si>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</si>
  <si>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</si>
  <si>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</si>
  <si>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</si>
  <si>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</si>
  <si>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</si>
  <si>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</si>
  <si>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</si>
  <si>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</si>
  <si>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</si>
  <si>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</si>
  <si>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</si>
  <si>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</si>
  <si>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</si>
  <si>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</si>
  <si>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</si>
  <si>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</si>
  <si>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</si>
  <si>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</si>
  <si>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</si>
  <si>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</si>
  <si>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</si>
  <si>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</si>
  <si>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</si>
  <si>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</si>
  <si>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</si>
  <si>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</si>
  <si>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</si>
  <si>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</si>
  <si>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</si>
  <si>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</si>
  <si>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</si>
  <si>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</si>
  <si>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</si>
  <si>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</si>
  <si>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</si>
  <si>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</si>
  <si>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</si>
  <si>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</si>
  <si>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</si>
  <si>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</si>
  <si>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</si>
  <si>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</si>
  <si>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</si>
  <si>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</si>
  <si>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</si>
  <si>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</si>
  <si>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</si>
  <si>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</si>
  <si>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</si>
  <si>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</si>
  <si>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</si>
  <si>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</si>
  <si>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</si>
  <si>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</si>
  <si>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</si>
  <si>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</si>
  <si>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</si>
  <si>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</si>
  <si>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</si>
  <si>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</si>
  <si>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</si>
  <si>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</si>
  <si>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</si>
  <si>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</si>
  <si>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</si>
  <si>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</si>
  <si>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</si>
  <si>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</si>
  <si>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</si>
  <si>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</si>
  <si>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</si>
  <si>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</si>
  <si>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</si>
  <si>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</si>
  <si>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</si>
  <si>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</si>
  <si>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</si>
  <si>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</si>
  <si>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</si>
  <si>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</si>
  <si>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</si>
  <si>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</si>
  <si>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</si>
  <si>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</si>
  <si>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</si>
  <si>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</si>
  <si>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</si>
  <si>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</si>
  <si>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</si>
  <si>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</si>
  <si>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</si>
  <si>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</si>
  <si>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</si>
  <si>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</si>
  <si>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</si>
  <si>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</si>
  <si>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</si>
  <si>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</si>
  <si>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</si>
  <si>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</si>
  <si>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</si>
  <si>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</si>
  <si>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</si>
  <si>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</si>
  <si>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</si>
  <si>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</si>
  <si>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</si>
  <si>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</si>
  <si>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</si>
  <si>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</si>
  <si>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</si>
  <si>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</si>
  <si>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</si>
  <si>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</si>
  <si>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</si>
  <si>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</si>
  <si>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</si>
  <si>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</si>
  <si>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</si>
  <si>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</si>
  <si>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</si>
  <si>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</si>
  <si>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</si>
  <si>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</si>
  <si>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</si>
  <si>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</si>
  <si>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</si>
  <si>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</si>
  <si>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</si>
  <si>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</si>
  <si>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</si>
  <si>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</si>
  <si>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</si>
  <si>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</si>
  <si>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</si>
  <si>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</si>
  <si>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</si>
  <si>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</si>
  <si>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</si>
  <si>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</si>
  <si>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</si>
  <si>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</si>
  <si>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</si>
  <si>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</si>
  <si>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</si>
  <si>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</si>
  <si>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</si>
  <si>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</si>
  <si>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</si>
  <si>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</si>
  <si>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</si>
  <si>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</si>
  <si>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</si>
  <si>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</si>
  <si>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</si>
  <si>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</si>
  <si>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</si>
  <si>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</si>
  <si>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</si>
  <si>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</si>
  <si>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</si>
  <si>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</si>
  <si>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</si>
  <si>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</si>
  <si>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</si>
  <si>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</si>
  <si>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</si>
  <si>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</si>
  <si>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</si>
  <si>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</si>
  <si>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</si>
  <si>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</si>
  <si>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</si>
  <si>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</si>
  <si>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</si>
  <si>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</si>
  <si>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</si>
  <si>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</si>
  <si>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</si>
  <si>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</si>
  <si>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</si>
  <si>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</si>
  <si>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</si>
  <si>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</si>
  <si>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</si>
  <si>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</si>
  <si>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</si>
  <si>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</si>
  <si>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</si>
  <si>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</si>
  <si>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</si>
  <si>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</si>
  <si>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</si>
  <si>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</si>
  <si>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</si>
  <si>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</si>
  <si>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</si>
  <si>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</si>
  <si>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</si>
  <si>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</si>
  <si>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</si>
  <si>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</si>
  <si>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</si>
  <si>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</si>
  <si>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</si>
  <si>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</si>
  <si>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</si>
  <si>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</si>
  <si>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</si>
  <si>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</si>
  <si>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</si>
  <si>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</si>
  <si>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</si>
  <si>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</si>
  <si>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</si>
  <si>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</si>
  <si>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</si>
  <si>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</si>
  <si>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</si>
  <si>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</si>
  <si>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</si>
  <si>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</si>
  <si>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</si>
  <si>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</si>
  <si>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</si>
  <si>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</si>
  <si>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</si>
  <si>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</si>
  <si>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</si>
  <si>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</si>
  <si>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</si>
  <si>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</si>
  <si>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</si>
  <si>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</si>
  <si>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</si>
  <si>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</si>
  <si>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</si>
  <si>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</si>
  <si>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</si>
  <si>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</si>
  <si>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</si>
  <si>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</si>
  <si>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</si>
  <si>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</si>
  <si>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</si>
  <si>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</si>
  <si>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</si>
  <si>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</si>
  <si>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</si>
  <si>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</si>
  <si>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</si>
  <si>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</si>
  <si>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</si>
  <si>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</si>
  <si>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</si>
  <si>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</si>
  <si>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</si>
  <si>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</si>
  <si>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</si>
  <si>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</si>
  <si>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</si>
  <si>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</si>
  <si>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</si>
  <si>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</si>
  <si>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</si>
  <si>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</si>
  <si>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</si>
  <si>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</si>
  <si>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</si>
  <si>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</si>
  <si>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</si>
  <si>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</si>
  <si>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</si>
  <si>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</si>
  <si>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</si>
  <si>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</si>
  <si>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</si>
  <si>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</si>
  <si>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</si>
  <si>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</si>
  <si>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</si>
  <si>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</si>
  <si>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</si>
  <si>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</si>
  <si>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</si>
  <si>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</si>
  <si>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</si>
  <si>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</si>
  <si>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</si>
  <si>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</si>
  <si>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</si>
  <si>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</si>
  <si>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</si>
  <si>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</si>
  <si>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</si>
  <si>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</si>
  <si>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</si>
  <si>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</si>
  <si>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</si>
  <si>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</si>
  <si>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</si>
  <si>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</si>
  <si>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</si>
  <si>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</si>
  <si>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</si>
  <si>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</si>
  <si>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</si>
  <si>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</si>
  <si>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</si>
  <si>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</si>
  <si>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</si>
  <si>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</si>
  <si>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</si>
  <si>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</si>
  <si>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</si>
  <si>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</si>
  <si>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</si>
  <si>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</si>
  <si>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</si>
  <si>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</si>
  <si>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</si>
  <si>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</si>
  <si>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</si>
  <si>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</si>
  <si>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</si>
  <si>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</si>
  <si>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</si>
  <si>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</si>
  <si>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</si>
  <si>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</si>
  <si>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</si>
  <si>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</si>
  <si>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</si>
  <si>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</si>
  <si>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</si>
  <si>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</si>
  <si>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</si>
  <si>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</si>
  <si>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</si>
  <si>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</si>
  <si>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</si>
  <si>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</si>
  <si>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</si>
  <si>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</si>
  <si>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</si>
  <si>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</si>
  <si>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</si>
  <si>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</si>
  <si>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</si>
  <si>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</si>
  <si>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</si>
  <si>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</si>
  <si>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</si>
  <si>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</si>
  <si>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</si>
  <si>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</si>
  <si>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</si>
  <si>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</si>
  <si>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</si>
  <si>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</si>
  <si>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</si>
  <si>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</si>
  <si>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</si>
  <si>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</si>
  <si>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</si>
  <si>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</si>
  <si>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</si>
  <si>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</si>
  <si>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</si>
  <si>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</si>
  <si>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</si>
  <si>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</si>
  <si>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</si>
  <si>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</si>
  <si>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</si>
  <si>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</si>
  <si>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</si>
  <si>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</si>
  <si>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</si>
  <si>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</si>
  <si>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</si>
  <si>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</si>
  <si>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</si>
  <si>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</si>
  <si>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</si>
  <si>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</si>
  <si>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</si>
  <si>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</si>
  <si>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</si>
  <si>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</si>
  <si>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</si>
  <si>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</si>
  <si>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</si>
  <si>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</si>
  <si>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</si>
  <si>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</si>
  <si>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</si>
  <si>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</si>
  <si>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</si>
  <si>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</si>
  <si>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</si>
  <si>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</si>
  <si>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</si>
  <si>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</si>
  <si>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</si>
  <si>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</si>
  <si>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</si>
  <si>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</si>
  <si>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</si>
  <si>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</si>
  <si>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</si>
  <si>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</si>
  <si>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</si>
  <si>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</si>
  <si>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</si>
  <si>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</si>
  <si>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</si>
  <si>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</si>
  <si>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</si>
  <si>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</si>
  <si>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</si>
  <si>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</si>
  <si>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</si>
  <si>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</si>
  <si>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</si>
  <si>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</si>
  <si>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</si>
  <si>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</si>
  <si>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</si>
  <si>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</si>
  <si>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</si>
  <si>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</si>
  <si>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</si>
  <si>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</si>
  <si>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</si>
  <si>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</si>
  <si>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</si>
  <si>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</si>
  <si>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</si>
  <si>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</si>
  <si>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</si>
  <si>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</si>
  <si>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</si>
  <si>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</si>
  <si>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</si>
  <si>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</si>
  <si>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</si>
  <si>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</si>
  <si>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</si>
  <si>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</si>
  <si>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</si>
  <si>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</si>
  <si>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</si>
  <si>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</si>
  <si>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</si>
  <si>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</si>
  <si>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</si>
  <si>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</si>
  <si>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</si>
  <si>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</si>
  <si>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</si>
  <si>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</si>
  <si>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</si>
  <si>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</si>
  <si>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</si>
  <si>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</si>
  <si>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</si>
  <si>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</si>
  <si>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</si>
  <si>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</si>
  <si>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</si>
  <si>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</si>
  <si>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</si>
  <si>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</si>
  <si>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</si>
  <si>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</si>
  <si>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</si>
  <si>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</si>
  <si>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</si>
  <si>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</si>
  <si>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</si>
  <si>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</si>
  <si>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</si>
  <si>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</si>
  <si>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</si>
  <si>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</si>
  <si>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</si>
  <si>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</si>
  <si>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</si>
  <si>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</si>
  <si>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</si>
  <si>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</si>
  <si>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</si>
  <si>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</si>
  <si>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</si>
  <si>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</si>
  <si>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</si>
  <si>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</si>
  <si>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</si>
  <si>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</si>
  <si>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</si>
  <si>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</si>
  <si>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</si>
  <si>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</si>
  <si>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</si>
  <si>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</si>
  <si>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</si>
  <si>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</si>
  <si>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</si>
  <si>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</si>
  <si>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</si>
  <si>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</si>
  <si>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</si>
  <si>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</si>
  <si>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</si>
  <si>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</si>
  <si>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</si>
  <si>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</si>
  <si>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</si>
  <si>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</si>
  <si>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</si>
  <si>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</si>
  <si>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</si>
  <si>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</si>
  <si>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</si>
  <si>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</si>
  <si>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</si>
  <si>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</si>
  <si>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</si>
  <si>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</si>
  <si>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</si>
  <si>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</si>
  <si>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</si>
  <si>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</si>
  <si>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</si>
  <si>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</si>
  <si>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</si>
  <si>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</si>
  <si>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</si>
  <si>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</si>
  <si>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</si>
  <si>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</si>
  <si>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</si>
  <si>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</si>
  <si>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</si>
  <si>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</si>
  <si>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</si>
  <si>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</si>
  <si>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</si>
  <si>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</si>
  <si>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</si>
  <si>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</si>
  <si>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</si>
  <si>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</si>
  <si>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</si>
  <si>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</si>
  <si>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</si>
  <si>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</si>
  <si>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</si>
  <si>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</si>
  <si>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</si>
  <si>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</si>
  <si>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</si>
  <si>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</si>
  <si>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</si>
  <si>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</si>
  <si>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</si>
  <si>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</si>
  <si>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</si>
  <si>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</si>
  <si>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</si>
  <si>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</si>
  <si>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</si>
  <si>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</si>
  <si>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</si>
  <si>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</si>
  <si>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</si>
  <si>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</si>
  <si>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</si>
  <si>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</si>
  <si>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</si>
  <si>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</si>
  <si>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</si>
  <si>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</si>
  <si>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</si>
  <si>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</si>
  <si>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</si>
  <si>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</si>
  <si>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</si>
  <si>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</si>
  <si>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</si>
  <si>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</si>
  <si>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</si>
  <si>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</si>
  <si>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</si>
  <si>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</si>
  <si>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</si>
  <si>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</si>
  <si>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</si>
  <si>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</si>
  <si>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</si>
  <si>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</si>
  <si>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</si>
  <si>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</si>
  <si>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</si>
  <si>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</si>
  <si>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</si>
  <si>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</si>
  <si>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</si>
  <si>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</si>
  <si>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</si>
  <si>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</si>
  <si>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</si>
  <si>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</si>
  <si>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</si>
  <si>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</si>
  <si>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</si>
  <si>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</si>
  <si>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</si>
  <si>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</si>
  <si>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</si>
  <si>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</si>
  <si>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</si>
  <si>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</si>
  <si>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</si>
  <si>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</si>
  <si>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</si>
  <si>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</si>
  <si>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</si>
  <si>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</si>
  <si>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</si>
  <si>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</si>
  <si>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</si>
  <si>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</si>
  <si>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</si>
  <si>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</si>
  <si>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</si>
  <si>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</si>
  <si>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</si>
  <si>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</si>
  <si>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</si>
  <si>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</si>
  <si>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</si>
  <si>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</si>
  <si>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</si>
  <si>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</si>
  <si>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</si>
  <si>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</si>
  <si>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</si>
  <si>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</si>
  <si>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</si>
  <si>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</si>
  <si>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</si>
  <si>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</si>
  <si>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</si>
  <si>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</si>
  <si>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</si>
  <si>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</si>
  <si>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</si>
  <si>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</si>
  <si>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</si>
  <si>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</si>
  <si>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</si>
  <si>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</si>
  <si>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</si>
  <si>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</si>
  <si>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</si>
  <si>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</si>
  <si>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</si>
  <si>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</si>
  <si>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</si>
  <si>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</si>
  <si>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</si>
  <si>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</si>
  <si>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</si>
  <si>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</si>
  <si>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</si>
  <si>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</si>
  <si>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</si>
  <si>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</si>
  <si>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</si>
  <si>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</si>
  <si>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</si>
  <si>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</si>
  <si>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</si>
  <si>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</si>
  <si>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</si>
  <si>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</si>
  <si>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</si>
  <si>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</si>
  <si>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</si>
  <si>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</si>
  <si>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</si>
  <si>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</si>
  <si>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</si>
  <si>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</si>
  <si>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</si>
  <si>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</si>
  <si>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</si>
  <si>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</si>
  <si>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</si>
  <si>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</si>
  <si>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</si>
  <si>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</si>
  <si>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</si>
  <si>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</si>
  <si>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</si>
  <si>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</si>
  <si>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</si>
  <si>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</si>
  <si>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</si>
  <si>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</si>
  <si>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</si>
  <si>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</si>
  <si>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</si>
  <si>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</si>
  <si>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</si>
  <si>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</si>
  <si>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</si>
  <si>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</si>
  <si>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</si>
  <si>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</si>
  <si>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</si>
  <si>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</si>
  <si>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</si>
  <si>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</si>
  <si>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</si>
  <si>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</si>
  <si>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</si>
  <si>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</si>
  <si>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</si>
  <si>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</si>
  <si>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</si>
  <si>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</si>
  <si>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</si>
  <si>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</si>
  <si>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</si>
  <si>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</si>
  <si>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</si>
  <si>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</si>
  <si>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</si>
  <si>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</si>
  <si>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</si>
  <si>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</si>
  <si>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</si>
  <si>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</si>
  <si>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</si>
  <si>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</si>
  <si>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</si>
  <si>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</si>
  <si>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</si>
  <si>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</si>
  <si>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</si>
  <si>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</si>
  <si>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</si>
  <si>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</si>
  <si>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</si>
  <si>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</si>
  <si>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</si>
  <si>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</si>
  <si>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</si>
  <si>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</si>
  <si>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</si>
  <si>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</si>
  <si>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</si>
  <si>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</si>
  <si>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</si>
  <si>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</si>
  <si>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</si>
  <si>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</si>
  <si>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</si>
  <si>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</si>
  <si>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</si>
  <si>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</si>
  <si>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</si>
  <si>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</si>
  <si>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</si>
  <si>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</si>
  <si>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</si>
  <si>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</si>
  <si>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</si>
  <si>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</si>
  <si>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</si>
  <si>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</si>
  <si>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</si>
  <si>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</si>
  <si>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</si>
  <si>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</si>
  <si>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</si>
  <si>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</si>
  <si>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</si>
  <si>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</si>
  <si>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</si>
  <si>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</si>
  <si>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</si>
  <si>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</si>
  <si>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</si>
  <si>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</si>
  <si>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</si>
  <si>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</si>
  <si>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</si>
  <si>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</si>
  <si>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</si>
  <si>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</si>
  <si>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</si>
  <si>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</si>
  <si>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</si>
  <si>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</si>
  <si>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</si>
  <si>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</si>
  <si>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</si>
  <si>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</si>
  <si>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</si>
  <si>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</si>
  <si>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</si>
  <si>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</si>
  <si>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</si>
  <si>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</si>
  <si>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</si>
  <si>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</si>
  <si>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</si>
  <si>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</si>
  <si>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</si>
  <si>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</si>
  <si>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</si>
  <si>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</si>
  <si>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</si>
  <si>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</si>
  <si>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</si>
  <si>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</si>
  <si>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</si>
  <si>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</si>
  <si>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</si>
  <si>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</si>
  <si>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</si>
  <si>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</si>
  <si>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</si>
  <si>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</si>
  <si>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</si>
  <si>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</si>
  <si>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</si>
  <si>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</si>
  <si>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</si>
  <si>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</si>
  <si>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</si>
  <si>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</si>
  <si>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</si>
  <si>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</si>
  <si>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</si>
  <si>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</si>
  <si>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</si>
  <si>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</si>
  <si>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</si>
  <si>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</si>
  <si>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</si>
  <si>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</si>
  <si>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</si>
  <si>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</si>
  <si>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</si>
  <si>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</si>
  <si>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</si>
  <si>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</si>
  <si>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</si>
  <si>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</si>
  <si>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</si>
  <si>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</si>
  <si>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</si>
  <si>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</si>
  <si>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</si>
  <si>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</si>
  <si>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</si>
  <si>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</si>
  <si>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</si>
  <si>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</si>
  <si>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</si>
  <si>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</si>
  <si>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</si>
  <si>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</si>
  <si>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</si>
  <si>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</si>
  <si>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</si>
  <si>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</si>
  <si>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</si>
  <si>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</si>
  <si>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</si>
  <si>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</si>
  <si>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</si>
  <si>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</si>
  <si>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</si>
  <si>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</si>
  <si>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</si>
  <si>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</si>
  <si>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</si>
  <si>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</si>
  <si>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</si>
  <si>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</si>
  <si>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</si>
  <si>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</si>
  <si>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</si>
  <si>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</si>
  <si>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</si>
  <si>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</si>
  <si>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</si>
  <si>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</si>
  <si>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</si>
  <si>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</si>
  <si>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</si>
  <si>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</si>
  <si>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</si>
  <si>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</si>
  <si>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</si>
  <si>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</si>
  <si>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</si>
  <si>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</si>
  <si>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</si>
  <si>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</si>
  <si>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</si>
  <si>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</si>
  <si>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</si>
  <si>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</si>
  <si>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</si>
  <si>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</si>
  <si>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</si>
  <si>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</si>
  <si>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</si>
  <si>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</si>
  <si>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</si>
  <si>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</si>
  <si>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</si>
  <si>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</si>
  <si>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</si>
  <si>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</si>
  <si>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</si>
  <si>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</si>
  <si>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</si>
  <si>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</si>
  <si>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</si>
  <si>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</si>
  <si>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</si>
  <si>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</si>
  <si>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</si>
  <si>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</si>
  <si>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</si>
  <si>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</si>
  <si>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</si>
  <si>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</si>
  <si>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</si>
  <si>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</si>
  <si>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</si>
  <si>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</si>
  <si>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</si>
  <si>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</si>
  <si>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</si>
  <si>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</si>
  <si>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</si>
  <si>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</si>
  <si>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</si>
  <si>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</si>
  <si>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</si>
  <si>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</si>
  <si>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</si>
  <si>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</si>
  <si>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</si>
  <si>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</si>
  <si>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</si>
  <si>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</si>
  <si>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</si>
  <si>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</si>
  <si>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</si>
  <si>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</si>
  <si>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</si>
  <si>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</si>
  <si>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</si>
  <si>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</si>
  <si>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</si>
  <si>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</si>
  <si>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</si>
  <si>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</si>
  <si>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</si>
  <si>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</si>
  <si>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</si>
  <si>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</si>
  <si>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</si>
  <si>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</si>
  <si>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</si>
  <si>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</si>
  <si>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</si>
  <si>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</si>
  <si>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</si>
  <si>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</si>
  <si>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</si>
  <si>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</si>
  <si>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</si>
  <si>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</si>
  <si>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</si>
  <si>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</si>
  <si>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</si>
  <si>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</si>
  <si>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</si>
  <si>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</si>
  <si>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</si>
  <si>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</si>
  <si>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</si>
  <si>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</si>
  <si>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</si>
  <si>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</si>
  <si>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</si>
  <si>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</si>
  <si>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</si>
  <si>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</si>
  <si>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</si>
  <si>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</si>
  <si>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</si>
  <si>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</si>
  <si>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</si>
  <si>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</si>
  <si>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</si>
  <si>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</si>
  <si>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</si>
  <si>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</si>
  <si>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</si>
  <si>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</si>
  <si>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</si>
  <si>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</si>
  <si>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</si>
  <si>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</si>
  <si>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</si>
  <si>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</si>
  <si>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</si>
  <si>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</si>
  <si>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</si>
  <si>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</si>
  <si>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</si>
  <si>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</si>
  <si>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</si>
  <si>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</si>
  <si>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</si>
  <si>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</si>
  <si>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</si>
  <si>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</si>
  <si>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</si>
  <si>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</si>
  <si>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</si>
  <si>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</si>
  <si>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</si>
  <si>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</si>
  <si>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</si>
  <si>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</si>
  <si>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</si>
  <si>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</si>
  <si>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</si>
  <si>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</si>
  <si>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</si>
  <si>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</si>
  <si>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</si>
  <si>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</si>
  <si>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</si>
  <si>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</si>
  <si>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</si>
  <si>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</si>
  <si>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</si>
  <si>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</si>
  <si>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</si>
  <si>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</si>
  <si>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</si>
  <si>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</si>
  <si>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</si>
  <si>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</si>
  <si>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</si>
  <si>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</si>
  <si>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</si>
  <si>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</si>
  <si>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</si>
  <si>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</si>
  <si>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</si>
  <si>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</si>
  <si>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</si>
  <si>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</si>
  <si>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</si>
  <si>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</si>
  <si>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</si>
  <si>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</si>
  <si>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</si>
  <si>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</si>
  <si>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</si>
  <si>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</si>
  <si>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</si>
  <si>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</si>
  <si>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</si>
  <si>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</si>
  <si>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</si>
  <si>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</si>
  <si>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</si>
  <si>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</si>
  <si>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</si>
  <si>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</si>
  <si>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</si>
  <si>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</si>
  <si>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</si>
  <si>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</si>
  <si>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</si>
  <si>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</si>
  <si>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</si>
  <si>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</si>
  <si>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</si>
  <si>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</si>
  <si>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</si>
  <si>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</si>
  <si>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</si>
  <si>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</si>
  <si>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</si>
  <si>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</si>
  <si>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</si>
  <si>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</si>
  <si>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</si>
  <si>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</si>
  <si>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</si>
  <si>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</si>
  <si>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</si>
  <si>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</si>
  <si>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</si>
  <si>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</si>
  <si>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</si>
  <si>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</si>
  <si>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</si>
  <si>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</si>
  <si>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</si>
  <si>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</si>
  <si>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</si>
  <si>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</si>
  <si>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</si>
  <si>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</si>
  <si>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</si>
  <si>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</si>
  <si>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</si>
  <si>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</si>
  <si>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</si>
  <si>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</si>
  <si>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</si>
  <si>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</si>
  <si>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</si>
  <si>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</si>
  <si>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</si>
  <si>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</si>
  <si>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</si>
  <si>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</si>
  <si>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</si>
  <si>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</si>
  <si>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</si>
  <si>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</si>
  <si>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</si>
  <si>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</si>
  <si>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</si>
  <si>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</si>
  <si>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</si>
  <si>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</si>
  <si>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</si>
  <si>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</si>
  <si>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</si>
  <si>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</si>
  <si>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</si>
  <si>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</si>
  <si>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</si>
  <si>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</si>
  <si>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</si>
  <si>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</si>
  <si>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</si>
  <si>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</si>
  <si>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</si>
  <si>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</si>
  <si>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</si>
  <si>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</si>
  <si>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</si>
  <si>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</si>
  <si>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</si>
  <si>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</si>
  <si>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</si>
  <si>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</si>
  <si>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</si>
  <si>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</si>
  <si>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</si>
  <si>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</si>
  <si>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</si>
  <si>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</si>
  <si>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</si>
  <si>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</si>
  <si>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</si>
  <si>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</si>
  <si>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</si>
  <si>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</si>
  <si>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</si>
  <si>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</si>
  <si>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</si>
  <si>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</si>
  <si>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</si>
  <si>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</si>
  <si>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</si>
  <si>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</si>
  <si>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</si>
  <si>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</si>
  <si>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</si>
  <si>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</si>
  <si>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</si>
  <si>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</si>
  <si>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</si>
  <si>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</si>
  <si>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</si>
  <si>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</si>
  <si>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</si>
  <si>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</si>
  <si>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</si>
  <si>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</si>
  <si>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</si>
  <si>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</si>
  <si>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</si>
  <si>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</si>
  <si>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</si>
  <si>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</si>
  <si>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</si>
  <si>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</si>
  <si>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</si>
  <si>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</si>
  <si>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</si>
  <si>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</si>
  <si>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</si>
  <si>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</si>
  <si>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</si>
  <si>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</si>
  <si>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</si>
  <si>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</si>
  <si>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</si>
  <si>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</si>
  <si>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</si>
  <si>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</si>
  <si>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</si>
  <si>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</si>
  <si>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</si>
  <si>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</si>
  <si>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</si>
  <si>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</si>
  <si>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</si>
  <si>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</si>
  <si>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</si>
  <si>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</si>
  <si>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</si>
  <si>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</si>
  <si>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</si>
  <si>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</si>
  <si>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</si>
  <si>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</si>
  <si>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</si>
  <si>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</si>
  <si>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</si>
  <si>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</si>
  <si>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</si>
  <si>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</si>
  <si>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</si>
  <si>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</si>
  <si>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</si>
  <si>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</si>
  <si>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</si>
  <si>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</si>
  <si>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</si>
  <si>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</si>
  <si>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</si>
  <si>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</si>
  <si>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</si>
  <si>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</si>
  <si>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</si>
  <si>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</si>
  <si>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</si>
  <si>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</si>
  <si>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</si>
  <si>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</si>
  <si>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</si>
  <si>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</si>
  <si>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</si>
  <si>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</si>
  <si>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</si>
  <si>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</si>
  <si>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</si>
  <si>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</si>
  <si>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</si>
  <si>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</si>
  <si>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</si>
  <si>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</si>
  <si>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</si>
  <si>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</si>
  <si>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</si>
  <si>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</si>
  <si>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</si>
  <si>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</si>
  <si>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</si>
  <si>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</si>
  <si>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</si>
  <si>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</si>
  <si>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</si>
  <si>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</si>
  <si>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</si>
  <si>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</si>
  <si>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</si>
  <si>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</si>
  <si>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</si>
  <si>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</si>
  <si>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</si>
  <si>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</si>
  <si>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</si>
  <si>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</si>
  <si>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</si>
  <si>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</si>
  <si>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</si>
  <si>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</si>
  <si>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</si>
  <si>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</si>
  <si>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</si>
  <si>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</si>
  <si>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</si>
  <si>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</si>
  <si>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</si>
  <si>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</si>
  <si>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</si>
  <si>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</si>
  <si>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</si>
  <si>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</si>
  <si>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</si>
  <si>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</si>
  <si>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</si>
  <si>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</si>
  <si>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</si>
  <si>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</si>
  <si>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</si>
  <si>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</si>
  <si>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</si>
  <si>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</si>
  <si>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</si>
  <si>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</si>
  <si>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</si>
  <si>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</si>
  <si>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</si>
  <si>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</si>
  <si>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</si>
  <si>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</si>
  <si>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</si>
  <si>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</si>
  <si>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</si>
  <si>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</si>
  <si>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</si>
  <si>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</si>
  <si>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</si>
  <si>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</si>
  <si>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</si>
  <si>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</si>
  <si>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</si>
  <si>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</si>
  <si>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</si>
  <si>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</si>
  <si>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</si>
  <si>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</si>
  <si>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</si>
  <si>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</si>
  <si>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</si>
  <si>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</si>
  <si>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</si>
  <si>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</si>
  <si>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</si>
  <si>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</si>
  <si>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</si>
  <si>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</si>
  <si>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</si>
  <si>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</si>
  <si>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</si>
  <si>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</si>
  <si>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</si>
  <si>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</si>
  <si>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</si>
  <si>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</si>
  <si>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</si>
  <si>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</si>
  <si>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</si>
  <si>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</si>
  <si>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</si>
  <si>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</si>
  <si>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</si>
  <si>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</si>
  <si>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</si>
  <si>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</si>
  <si>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</si>
  <si>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</si>
  <si>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</si>
  <si>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</si>
  <si>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</si>
  <si>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</si>
  <si>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</si>
  <si>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</si>
  <si>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</si>
  <si>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</si>
  <si>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</si>
  <si>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</si>
  <si>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</si>
  <si>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</si>
  <si>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</si>
  <si>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</si>
  <si>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</si>
  <si>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</si>
  <si>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</si>
  <si>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</si>
  <si>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</si>
  <si>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</si>
  <si>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</si>
  <si>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</si>
  <si>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</si>
  <si>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</si>
  <si>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</si>
  <si>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</si>
  <si>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</si>
  <si>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</si>
  <si>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</si>
  <si>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</si>
  <si>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</si>
  <si>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</si>
  <si>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</si>
  <si>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</si>
  <si>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</si>
  <si>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</si>
  <si>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</si>
  <si>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</si>
  <si>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</si>
  <si>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</si>
  <si>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</si>
  <si>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</si>
  <si>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</si>
  <si>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</si>
  <si>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</si>
  <si>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</si>
  <si>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</si>
  <si>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</si>
  <si>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</si>
  <si>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</si>
  <si>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</si>
  <si>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</si>
  <si>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</si>
  <si>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</si>
  <si>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</si>
  <si>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</si>
  <si>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</si>
  <si>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</si>
  <si>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</si>
  <si>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</si>
  <si>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</si>
  <si>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</si>
  <si>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</si>
  <si>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</si>
  <si>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</si>
  <si>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</si>
  <si>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</si>
  <si>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</si>
  <si>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</si>
  <si>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</si>
  <si>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</si>
  <si>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</si>
  <si>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</si>
  <si>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</si>
  <si>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</si>
  <si>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</si>
  <si>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</si>
  <si>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</si>
  <si>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</si>
  <si>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</si>
  <si>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</si>
  <si>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</si>
  <si>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</si>
  <si>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</si>
  <si>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</si>
  <si>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</si>
  <si>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</si>
  <si>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</si>
  <si>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</si>
  <si>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</si>
  <si>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</si>
  <si>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</si>
  <si>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</si>
  <si>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</si>
  <si>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</si>
  <si>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</si>
  <si>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</si>
  <si>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</si>
  <si>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</si>
  <si>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</si>
  <si>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</si>
  <si>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</si>
  <si>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</si>
  <si>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</si>
  <si>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</si>
  <si>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</si>
  <si>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</si>
  <si>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</si>
  <si>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</si>
  <si>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</si>
  <si>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</si>
  <si>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</si>
  <si>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</si>
  <si>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</si>
  <si>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</si>
  <si>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</si>
  <si>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</si>
  <si>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</si>
  <si>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</si>
  <si>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</si>
  <si>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</si>
  <si>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</si>
  <si>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</si>
  <si>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</si>
  <si>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</si>
  <si>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</si>
  <si>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</si>
  <si>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</si>
  <si>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</si>
  <si>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</si>
  <si>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</si>
  <si>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</si>
  <si>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</si>
  <si>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</si>
  <si>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</si>
  <si>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</si>
  <si>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</si>
  <si>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</si>
  <si>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</si>
  <si>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</si>
  <si>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</si>
  <si>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</si>
  <si>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</si>
  <si>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</si>
  <si>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</si>
  <si>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</si>
  <si>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</si>
  <si>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</si>
  <si>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</si>
  <si>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</si>
  <si>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</si>
  <si>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</si>
  <si>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</si>
  <si>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</si>
  <si>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</si>
  <si>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</si>
  <si>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</si>
  <si>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</si>
  <si>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</si>
  <si>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</si>
  <si>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</si>
  <si>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</si>
  <si>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</si>
  <si>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</si>
  <si>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</si>
  <si>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</si>
  <si>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</si>
  <si>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</si>
  <si>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</si>
  <si>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</si>
  <si>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</si>
  <si>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</si>
  <si>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</si>
  <si>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</si>
  <si>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</si>
  <si>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</si>
  <si>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</si>
  <si>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</si>
  <si>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</si>
  <si>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</si>
  <si>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</si>
  <si>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</si>
  <si>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</si>
  <si>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</si>
  <si>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</si>
  <si>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</si>
  <si>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</si>
  <si>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</si>
  <si>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</si>
  <si>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</si>
  <si>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</si>
  <si>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</si>
  <si>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</si>
  <si>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</si>
  <si>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</si>
  <si>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</si>
  <si>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</si>
  <si>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</si>
  <si>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</si>
  <si>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</si>
  <si>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</si>
  <si>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</si>
  <si>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</si>
  <si>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</si>
  <si>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</si>
  <si>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</si>
  <si>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</si>
  <si>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</si>
  <si>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</si>
  <si>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</si>
  <si>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</si>
  <si>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</si>
  <si>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</si>
  <si>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</si>
  <si>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</si>
  <si>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</si>
  <si>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</si>
  <si>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</si>
  <si>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</si>
  <si>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</si>
  <si>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</si>
  <si>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</si>
  <si>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</si>
  <si>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</si>
  <si>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</si>
  <si>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</si>
  <si>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</si>
  <si>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</si>
  <si>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</si>
  <si>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</si>
  <si>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</si>
  <si>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</si>
  <si>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</si>
  <si>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</si>
  <si>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</si>
  <si>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</si>
  <si>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</si>
  <si>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</si>
  <si>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</si>
  <si>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</si>
  <si>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</si>
  <si>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</si>
  <si>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</si>
  <si>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</si>
  <si>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</si>
  <si>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</si>
  <si>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</si>
  <si>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</si>
  <si>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</si>
  <si>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</si>
  <si>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</si>
  <si>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</si>
  <si>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</si>
  <si>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</si>
  <si>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</si>
  <si>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</si>
  <si>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</si>
  <si>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</si>
  <si>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</si>
  <si>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</si>
  <si>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</si>
  <si>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</si>
  <si>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</si>
  <si>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</si>
  <si>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</si>
  <si>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</si>
  <si>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</si>
  <si>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</si>
  <si>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</si>
  <si>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</si>
  <si>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</si>
  <si>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</si>
  <si>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</si>
  <si>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</si>
  <si>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</si>
  <si>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</si>
  <si>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</si>
  <si>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</si>
  <si>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</si>
  <si>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</si>
  <si>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</si>
  <si>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</si>
  <si>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</si>
  <si>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</si>
  <si>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</si>
  <si>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</si>
  <si>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</si>
  <si>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</si>
  <si>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</si>
  <si>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</si>
  <si>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</si>
  <si>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</si>
  <si>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</si>
  <si>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</si>
  <si>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</si>
  <si>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</si>
  <si>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</si>
  <si>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</si>
  <si>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</si>
  <si>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</si>
  <si>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</si>
  <si>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</si>
  <si>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</si>
  <si>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</si>
  <si>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</si>
  <si>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</si>
  <si>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</si>
  <si>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</si>
  <si>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</si>
  <si>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</si>
  <si>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</si>
  <si>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</si>
  <si>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</si>
  <si>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</si>
  <si>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</si>
  <si>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</si>
  <si>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</si>
  <si>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</si>
  <si>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</si>
  <si>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</si>
  <si>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</si>
  <si>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</si>
  <si>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</si>
  <si>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</si>
  <si>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</si>
  <si>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</si>
  <si>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</si>
  <si>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</si>
  <si>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</si>
  <si>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</si>
  <si>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</si>
  <si>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</si>
  <si>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</si>
  <si>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</si>
  <si>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</si>
  <si>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</si>
  <si>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</si>
  <si>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</si>
  <si>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</si>
  <si>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</si>
  <si>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</si>
  <si>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</si>
  <si>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</si>
  <si>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</si>
  <si>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</si>
  <si>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</si>
  <si>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</si>
  <si>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</si>
  <si>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</si>
  <si>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</si>
  <si>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</si>
  <si>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</si>
  <si>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</si>
  <si>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</si>
  <si>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</si>
  <si>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</si>
  <si>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</si>
  <si>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</si>
  <si>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</si>
  <si>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</si>
  <si>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</si>
  <si>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</si>
  <si>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</si>
  <si>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</si>
  <si>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</si>
  <si>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</si>
  <si>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</si>
  <si>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</si>
  <si>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</si>
  <si>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</si>
  <si>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</si>
  <si>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</si>
  <si>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</si>
  <si>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</si>
  <si>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</si>
  <si>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</si>
  <si>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</si>
  <si>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</si>
  <si>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</si>
  <si>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</si>
  <si>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</si>
  <si>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</si>
  <si>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</si>
  <si>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</si>
  <si>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</si>
  <si>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</si>
  <si>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</si>
  <si>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</si>
  <si>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</si>
  <si>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</si>
  <si>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</si>
  <si>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</si>
  <si>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</si>
  <si>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</si>
  <si>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</si>
  <si>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</si>
  <si>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</si>
  <si>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</si>
  <si>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</si>
  <si>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</si>
  <si>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</si>
  <si>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</si>
  <si>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</si>
  <si>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</si>
  <si>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</si>
  <si>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</si>
  <si>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</si>
  <si>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</si>
  <si>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</si>
  <si>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</si>
  <si>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</si>
  <si>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</si>
  <si>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</si>
  <si>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</si>
  <si>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</si>
  <si>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</si>
  <si>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</si>
  <si>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</si>
  <si>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</si>
  <si>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</si>
  <si>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</si>
  <si>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</si>
  <si>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</si>
  <si>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</si>
  <si>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</si>
  <si>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</si>
  <si>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</si>
  <si>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</si>
  <si>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</si>
  <si>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</si>
  <si>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</si>
  <si>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</si>
  <si>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</si>
  <si>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</si>
  <si>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</si>
  <si>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</si>
  <si>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</si>
  <si>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</si>
  <si>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</si>
  <si>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</si>
  <si>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</si>
  <si>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</si>
  <si>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</si>
  <si>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</si>
  <si>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</si>
  <si>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</si>
  <si>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</si>
  <si>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</si>
  <si>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</si>
  <si>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</si>
  <si>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</si>
  <si>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</si>
  <si>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</si>
  <si>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</si>
  <si>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</si>
  <si>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</si>
  <si>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</si>
  <si>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</si>
  <si>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</si>
  <si>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</si>
  <si>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</si>
  <si>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</si>
  <si>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</si>
  <si>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</si>
  <si>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</si>
  <si>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</si>
  <si>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</si>
  <si>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</si>
  <si>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</si>
  <si>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</si>
  <si>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</si>
  <si>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</si>
  <si>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</si>
  <si>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</si>
  <si>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</si>
  <si>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</si>
  <si>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</si>
  <si>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</si>
  <si>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</si>
  <si>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</si>
  <si>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</si>
  <si>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</si>
  <si>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</si>
  <si>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</si>
  <si>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</si>
  <si>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</si>
  <si>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</si>
  <si>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</si>
  <si>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</si>
  <si>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</si>
  <si>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</si>
  <si>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</si>
  <si>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</si>
  <si>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</si>
  <si>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</si>
  <si>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</si>
  <si>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</si>
  <si>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</si>
  <si>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</si>
  <si>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</si>
  <si>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</si>
  <si>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</si>
  <si>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</si>
  <si>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</si>
  <si>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</si>
  <si>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</si>
  <si>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</si>
  <si>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</si>
  <si>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</si>
  <si>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</si>
  <si>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</si>
  <si>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</si>
  <si>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</si>
  <si>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</si>
  <si>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</si>
  <si>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</si>
  <si>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</si>
  <si>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</si>
  <si>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</si>
  <si>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</si>
  <si>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</si>
  <si>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</si>
  <si>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</si>
  <si>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</si>
  <si>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</si>
  <si>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</si>
  <si>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</si>
  <si>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</si>
  <si>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</si>
  <si>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</si>
  <si>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</si>
  <si>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</si>
  <si>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</si>
  <si>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</si>
  <si>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</si>
  <si>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</si>
  <si>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</si>
  <si>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</si>
  <si>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</si>
  <si>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</si>
  <si>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</si>
  <si>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</si>
  <si>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</si>
  <si>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</si>
  <si>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</si>
  <si>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</si>
  <si>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</si>
  <si>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</si>
  <si>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</si>
  <si>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</si>
  <si>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</si>
  <si>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</si>
  <si>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</si>
  <si>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</si>
  <si>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</si>
  <si>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</si>
  <si>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</si>
  <si>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</si>
  <si>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</si>
  <si>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</si>
  <si>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</si>
  <si>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</si>
  <si>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</si>
  <si>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</si>
  <si>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</si>
  <si>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</si>
  <si>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</si>
  <si>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</si>
  <si>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</si>
  <si>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</si>
  <si>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</si>
  <si>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</si>
  <si>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</si>
  <si>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</si>
  <si>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</si>
  <si>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</si>
  <si>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</si>
  <si>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</si>
  <si>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</si>
  <si>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</si>
  <si>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</si>
  <si>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</si>
  <si>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</si>
  <si>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</si>
  <si>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</si>
  <si>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</si>
  <si>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</si>
  <si>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</si>
  <si>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</si>
  <si>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</si>
  <si>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</si>
  <si>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</si>
  <si>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</si>
  <si>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</si>
  <si>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</si>
  <si>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</si>
  <si>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</si>
  <si>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</si>
  <si>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</si>
  <si>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</si>
  <si>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</si>
  <si>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</si>
  <si>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</si>
  <si>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</si>
  <si>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</si>
  <si>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</si>
  <si>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</si>
  <si>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</si>
  <si>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</si>
  <si>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</si>
  <si>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</si>
  <si>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</si>
  <si>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</si>
  <si>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</si>
  <si>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</si>
  <si>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</si>
  <si>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</si>
  <si>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</si>
  <si>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</si>
  <si>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</si>
  <si>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</si>
  <si>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</si>
  <si>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</si>
  <si>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</si>
  <si>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</si>
  <si>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</si>
  <si>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</si>
  <si>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</si>
  <si>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</si>
  <si>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</si>
  <si>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</si>
  <si>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</si>
  <si>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</si>
  <si>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</si>
  <si>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</si>
  <si>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</si>
  <si>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</si>
  <si>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</si>
  <si>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</si>
  <si>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</si>
  <si>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</si>
  <si>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</si>
  <si>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</si>
  <si>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</si>
  <si>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</si>
  <si>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</si>
  <si>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</si>
  <si>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</si>
  <si>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</si>
  <si>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</si>
  <si>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</si>
  <si>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</si>
  <si>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</si>
  <si>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</si>
  <si>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</si>
  <si>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</si>
  <si>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</si>
  <si>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</si>
  <si>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</si>
  <si>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</si>
  <si>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</si>
  <si>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</si>
  <si>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</si>
  <si>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</si>
  <si>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</si>
  <si>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</si>
  <si>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</si>
  <si>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</si>
  <si>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</si>
  <si>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</si>
  <si>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</si>
  <si>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</si>
  <si>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</si>
  <si>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</si>
  <si>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</si>
  <si>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</si>
  <si>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</si>
  <si>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</si>
  <si>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</si>
  <si>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</si>
  <si>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</si>
  <si>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</si>
  <si>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</si>
  <si>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</si>
  <si>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</si>
  <si>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</si>
  <si>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</si>
  <si>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</si>
  <si>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</si>
  <si>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</si>
  <si>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</si>
  <si>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</si>
  <si>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</si>
  <si>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</si>
  <si>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</si>
  <si>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</si>
  <si>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</si>
  <si>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</si>
  <si>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</si>
  <si>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</si>
  <si>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</si>
  <si>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</si>
  <si>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</si>
  <si>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</si>
  <si>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</si>
  <si>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</si>
  <si>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</si>
  <si>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</si>
  <si>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</si>
  <si>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</si>
  <si>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</si>
  <si>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</si>
  <si>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</si>
  <si>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</si>
  <si>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</si>
  <si>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</si>
  <si>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</si>
  <si>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</si>
  <si>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</si>
  <si>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</si>
  <si>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</si>
  <si>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</si>
  <si>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</si>
  <si>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</si>
  <si>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</si>
  <si>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</si>
  <si>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</si>
  <si>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</si>
  <si>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</si>
  <si>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</si>
  <si>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</si>
  <si>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</si>
  <si>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</si>
  <si>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</si>
  <si>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</si>
  <si>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</si>
  <si>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</si>
  <si>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</si>
  <si>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</si>
  <si>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</si>
  <si>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</si>
  <si>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</si>
  <si>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</si>
  <si>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</si>
  <si>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</si>
  <si>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</si>
  <si>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</si>
  <si>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</si>
  <si>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</si>
  <si>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</si>
  <si>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</si>
  <si>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</si>
  <si>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</si>
  <si>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</si>
  <si>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</si>
  <si>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</si>
  <si>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</si>
  <si>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</si>
  <si>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</si>
  <si>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</si>
  <si>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</si>
  <si>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</si>
  <si>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</si>
  <si>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</si>
  <si>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</si>
  <si>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</si>
  <si>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</si>
  <si>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</si>
  <si>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</si>
  <si>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</si>
  <si>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</si>
  <si>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</si>
  <si>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</si>
  <si>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</si>
  <si>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</si>
  <si>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</si>
  <si>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</si>
  <si>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</si>
  <si>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</si>
  <si>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</si>
  <si>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</si>
  <si>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</si>
  <si>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</si>
  <si>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</si>
  <si>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</si>
  <si>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</si>
  <si>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</si>
  <si>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</si>
  <si>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</si>
  <si>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</si>
  <si>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</si>
  <si>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</si>
  <si>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</si>
  <si>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</si>
  <si>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</si>
  <si>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</si>
  <si>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</si>
  <si>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</si>
  <si>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</si>
  <si>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</si>
  <si>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</si>
  <si>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</si>
  <si>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</si>
  <si>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</si>
  <si>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</si>
  <si>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</si>
  <si>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</si>
  <si>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</si>
  <si>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</si>
  <si>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</si>
  <si>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</si>
  <si>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</si>
  <si>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</si>
  <si>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</si>
  <si>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</si>
  <si>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</si>
  <si>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</si>
  <si>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</si>
  <si>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</si>
  <si>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</si>
  <si>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</si>
  <si>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</si>
  <si>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</si>
  <si>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</si>
  <si>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</si>
  <si>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</si>
  <si>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</si>
  <si>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</si>
  <si>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</si>
  <si>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</si>
  <si>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</si>
  <si>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</si>
  <si>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</si>
  <si>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</si>
  <si>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</si>
  <si>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</si>
  <si>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</si>
  <si>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</si>
  <si>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</si>
  <si>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</si>
  <si>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</si>
  <si>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</si>
  <si>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Sceco team is replacing the main transformer ,RT site and the Building doors are closed and owner not responding the call Saudi coordinator involved, our team trying to connect PG</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</si>
  <si>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</si>
  <si>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</si>
  <si>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</si>
  <si>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</si>
  <si>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</si>
  <si>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</si>
  <si>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</si>
  <si>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</si>
  <si>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</si>
  <si>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</si>
  <si>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</si>
  <si>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</si>
  <si>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</si>
  <si>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</si>
  <si>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</si>
  <si>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PCM-20251209-00001556</t>
  </si>
  <si>
    <t xml:space="preserve">ETA 70 min </t>
  </si>
  <si>
    <t>PCM-20251209-00000872</t>
  </si>
  <si>
    <t xml:space="preserve">EM team on the way 80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</si>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</sst>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5" totalsRowShown="0" headerRowDxfId="79" dataDxfId="78" headerRowBorderDxfId="76" tableBorderDxfId="77" totalsRowBorderDxfId="75">
  <autoFilter ref="A1:L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337.54673333333631</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9.8180092594702728E-2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46000.495159259262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46000.495159259262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46000.495159259262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46000.495159259262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46000.495159259262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46000.495159259262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46000.495159259262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46000.495159259262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46000.495159259262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46000.495159259262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46000.495159259262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46000.495159259262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46000.495159259262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46000.495159259262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46000.495159259262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46000.495159259262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46000.495159259262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46000.495159259262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46000.495159259262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46000.495159259262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46000.495159259262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46000.495159259262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46000.495159259262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46000.495159259262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46000.495159259262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46000.495159259262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46000.495159259262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46000.495159259262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46000.495159259262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46000.495159259262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46000.495159259262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46000.495159259262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46000.495159259262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46000.495159259262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46000.495159259262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46000.495159259262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46000.495159259262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46000.495159259262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46000.495159259262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46000.495159259262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46000.495159259262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46000.495159259262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46000.495159259262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46000.495159259262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46000.495159259262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46000.495159259262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46000.495159259262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46000.495159259262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46000.495159259262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46000.495159259262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46000.495159259262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46000.495159259262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46000.495159259262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46000.495159259262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46000.495159259262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46000.495159259262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46000.495159259262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46000.495159259262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46000.495159259262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46000.495159259262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46000.495159259262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46000.495159259262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46000.495159259262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46000.495159259262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46000.495159259262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46000.495159259262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46000.495159259262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46000.495159259262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46000.495159259262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46000.495159259262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46000.495159259262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46000.495159259262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46000.495159259262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46000.495159259262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46000.495159259262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46000.495159259262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46000.495159259262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46000.495159259262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46000.495159259262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46000.495159259262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46000.495159259262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46000.495159259262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46000.495159259262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46000.495159259262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46000.495159259262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46000.495159259262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46000.495159259262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46000.495159259262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46000.495159259262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46000.495159259262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46000.495159259262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46000.495159259262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46000.495159259262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46000.495159259262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46000.495159259262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46000.495159259262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46000.495159259262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46000.495159259262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46000.495159259262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46000.495159259262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46000.495159259262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46000.495159259262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46000.495159259262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46000.495159259262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46000.495159259262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46000.495159259262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46000.495159259262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46000.495159259262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46000.495159259262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46000.495159259262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46000.495159259262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46000.495159259262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46000.495159259262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46000.495159259262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46000.495159259262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46000.495159259262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46000.495159259262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46000.495159259262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46000.495159259262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46000.495159259262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46000.495159259262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46000.495159259262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46000.495159259262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46000.495159259262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46000.495159259262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46000.495159259262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46000.495159259262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46000.495159259262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46000.495159259262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46000.495159259262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46000.495159259262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46000.495159259262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46000.495159259262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46000.495159259262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46000.495159259262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46000.495159259262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46000.495159259262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46000.495159259262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46000.495159259262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46000.495159259262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46000.495159259262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46000.495159259262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46000.495159259262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46000.495159259262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46000.495159259262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46000.495159259262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46000.495159259262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46000.495159259262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46000.495159259262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46000.495159259262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46000.495159259262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46000.495159259262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46000.495159259262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46000.495159259262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46000.495159259262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46000.495159259262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46000.495159259262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46000.495159259262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46000.495159259262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46000.495159259262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46000.495159259262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46000.495159259262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46000.495159259262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46000.495159259262</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F49FFEE6-A210-4B97-9C92-F73B92626EE5}"/>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5"/>
  <sheetViews>
    <sheetView tabSelected="1" workbookViewId="0">
      <selection activeCell="F10" sqref="F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175.49532129630097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16.107740277780977</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3.139777314820094</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0.20118912037287373</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0.12689513889199588</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46000.495159027778</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24767</v>
      </c>
      <c r="E9" s="81" t="s">
        <v>39106</v>
      </c>
      <c r="F9" s="97">
        <v>46000.492731481485</v>
      </c>
      <c r="G9" s="98">
        <f ca="1">IFERROR(NOW()-F9,"-")</f>
        <v>2.4275462928926572E-3</v>
      </c>
      <c r="H9" s="97">
        <v>46000.46502314815</v>
      </c>
      <c r="I9" s="18" t="str">
        <f>IFERROR(VLOOKUP(D9,DB!A:F,6,0),"")</f>
        <v>SCECO</v>
      </c>
      <c r="J9" s="18" t="str">
        <f>IFERROR(VLOOKUP(D9,DB!A:G,7,0),"")</f>
        <v>Vandalized</v>
      </c>
      <c r="K9" s="19" t="s">
        <v>39127</v>
      </c>
      <c r="L9" s="18" t="str">
        <f>IFERROR(VLOOKUP(D9,DB!A:I,9,0),"")</f>
        <v>Latis</v>
      </c>
    </row>
    <row r="10" spans="1:12" ht="31.5" customHeight="1">
      <c r="A10" s="96"/>
      <c r="B10" s="18" t="str">
        <f>IFERROR(VLOOKUP(D10,DB!A:K,11,0),"")</f>
        <v/>
      </c>
      <c r="C10" s="18"/>
      <c r="D10" s="18"/>
      <c r="E10" s="81"/>
      <c r="F10" s="97"/>
      <c r="G10" s="98">
        <f ca="1">IFERROR(NOW()-F10,"-")</f>
        <v>46000.495159027778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46000.495159027778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46000.495159027778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46000.495159027778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46000.495159027778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46000.495159027778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46000.495159027778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46000.495159027778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46000.495159027778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46000.495159027778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46000.495159027778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46000.495159027778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46000.495159027778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46000.495159027778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46000.495159027778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46000.495159027778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46000.495159027778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46000.495159027778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46000.495159027778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46000.495159027778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46000.495159027778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46000.495159259262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46000.495159259262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46000.495159259262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46000.495159259262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46000.495159259262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46000.495159259262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46000.495159259262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46000.495159259262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46000.495159259262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46000.495159259262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46000.495159259262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46000.495159259262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46000.495159259262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46000.495159259262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46000.495159259262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46000.495159259262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46000.495159259262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46000.495159259262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46000.495159259262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46000.495159259262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46000.495159259262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46000.495159259262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46000.495159259262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46000.495159259262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46000.495159259262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46000.495159259262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46000.495159259262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46000.495159259262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46000.495159259262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46000.495159259262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46000.495159259262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46000.495159259262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46000.495159259262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46000.495159259262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46000.495159259262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46000.495159259262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46000.495159259262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46000.495159259262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46000.495159259262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46000.495159259262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46000.495159259262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46000.495159259262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46000.495159259262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46000.495159259262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46000.495159259262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46000.495159259262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46000.495159259262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46000.495159259262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46000.495159259262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46000.495159259262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46000.495159259262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46000.495159259262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46000.495159259262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46000.495159259262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46000.495159259262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46000.495159259262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46000.495159259262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46000.495159259262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46000.495159259262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46000.495159259262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46000.495159259262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46000.495159259262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46000.495159259262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46000.495159259262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46000.495159259262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46000.495159259262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46000.495159259262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46000.495159259262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46000.495159259262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46000.495159259262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46000.495159259262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46000.495159259262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46000.495159259262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46000.495159259262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46000.495159259262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46000.495159259262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46000.495159259262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46000.495159259262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46000.495159259262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46000.495159259262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46000.495159259262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46000.495159259262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46000.495159259262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46000.495159259262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46000.495159259262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46000.495159259262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46000.495159259262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46000.495159259262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46000.495159259262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46000.495159259262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46000.495159259262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46000.495159259262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46000.495159259262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46000.495159259262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46000.495159259262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46000.495159259262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46000.495159259262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46000.495159259262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46000.495159259262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46000.495159259262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46000.495159259262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46000.495159259262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46000.495159259262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46000.495159259262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46000.495159259262</v>
      </c>
      <c r="H135" s="97"/>
      <c r="I135" s="18" t="str">
        <f>IFERROR(VLOOKUP(D135,DB!A:F,6,0),"")</f>
        <v/>
      </c>
      <c r="J135" s="18" t="str">
        <f>IFERROR(VLOOKUP(D135,DB!A:G,7,0),"")</f>
        <v/>
      </c>
      <c r="K135" s="19"/>
      <c r="L135" s="18" t="str">
        <f>IFERROR(VLOOKUP(D135,DB!A:I,9,0),"")</f>
        <v/>
      </c>
    </row>
    <row r="136" spans="1:12" ht="31.5" customHeight="1">
      <c r="A136" s="146"/>
      <c r="B136" s="147" t="str">
        <f>IFERROR(VLOOKUP(D136,DB!A:K,11,0),"")</f>
        <v/>
      </c>
      <c r="C136" s="147"/>
      <c r="D136" s="147"/>
      <c r="E136" s="147"/>
      <c r="F136" s="148"/>
      <c r="G136" s="149">
        <f ca="1">IFERROR(NOW()-F136,"-")</f>
        <v>46000.495159259262</v>
      </c>
      <c r="H136" s="148"/>
      <c r="I136" s="147" t="str">
        <f>IFERROR(VLOOKUP(D136,DB!A:F,6,0),"")</f>
        <v/>
      </c>
      <c r="J136" s="147" t="str">
        <f>IFERROR(VLOOKUP(D136,DB!A:G,7,0),"")</f>
        <v/>
      </c>
      <c r="K136" s="150"/>
      <c r="L136" s="147" t="str">
        <f>IFERROR(VLOOKUP(D136,DB!A:I,9,0),"")</f>
        <v/>
      </c>
    </row>
    <row r="137" spans="1:12" ht="31.5" customHeight="1">
      <c r="A137" s="96"/>
      <c r="B137" s="18" t="str">
        <f>IFERROR(VLOOKUP(D137,DB!A:K,11,0),"")</f>
        <v/>
      </c>
      <c r="C137" s="18"/>
      <c r="D137" s="18"/>
      <c r="E137" s="18"/>
      <c r="F137" s="97"/>
      <c r="G137" s="98">
        <f ca="1">IFERROR(NOW()-F137,"-")</f>
        <v>46000.495159259262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46000.495159259262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46000.495159259262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46000.495159259262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46000.495159259262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46000.495159259262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46000.495159259262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46000.495159259262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46000.495159259262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46000.495159259262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46000.495159259262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46000.495159259262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46000.495159259262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46000.495159259262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46000.495159259262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46000.495159259262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46000.495159259262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46000.495159259262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46000.495159259262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46000.495159259262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46000.495159259262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46000.495159259262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46000.495159259262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46000.495159259262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46000.495159259262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46000.495159259262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46000.495159259262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46000.495159259262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46000.495159259262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46000.495159259262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46000.495159259262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46000.495159259262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46000.495159259262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46000.495159259262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46000.495159259262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46000.495159259262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46000.495159259262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46000.495159259262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46000.495159259262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46000.495159259262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46000.495159259262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46000.495159259262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46000.495159259262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46000.495159259262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46000.495159259262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46000.495159259262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46000.495159259262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46000.495159259262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46000.495159259262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46000.495159259262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46000.495159259262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46000.495159259262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46000.495159259262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46000.495159259262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46000.495159259262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46000.495159259262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46000.495159259262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46000.495159259262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46000.495159259262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46000.495159259262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46000.495159259262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46000.495159259262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46000.495159259262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46000.495159259262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46000.495159259262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46000.495159259262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46000.495159259262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46000.495159259262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46000.495159259262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46000.495159259262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46000.495159259262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46000.495159259262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46000.495159259262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46000.495159259262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46000.495159259262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46000.495159259262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46000.495159259262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46000.495159259262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46000.495159259262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46000.495159259262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46000.495159259262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46000.495159259262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46000.495159259262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46000.495159259262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46000.495159259262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46000.495159259262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46000.495159259262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46000.495159259262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46000.495159259262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46000.495159259262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46000.495159259262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46000.495159259262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46000.495159259262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46000.495159259262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46000.495159259262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46000.495159259262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46000.495159259262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46000.495159259262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46000.495159259262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46000.495159259262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46000.495159259262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46000.495159259262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46000.495159259262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46000.495159259262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46000.495159259262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46000.495159259262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46000.495159259262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46000.495159259262</v>
      </c>
      <c r="H244" s="97"/>
      <c r="I244" s="18" t="str">
        <f>IFERROR(VLOOKUP(D244,DB!A:F,6,0),"")</f>
        <v/>
      </c>
      <c r="J244" s="18" t="str">
        <f>IFERROR(VLOOKUP(D244,DB!A:G,7,0),"")</f>
        <v/>
      </c>
      <c r="K244" s="19"/>
      <c r="L244" s="18" t="str">
        <f>IFERROR(VLOOKUP(D244,DB!A:I,9,0),"")</f>
        <v/>
      </c>
    </row>
    <row r="245" spans="1:12" ht="31.5" customHeight="1">
      <c r="A245" s="146"/>
      <c r="B245" s="147" t="str">
        <f>IFERROR(VLOOKUP(D245,DB!A:K,11,0),"")</f>
        <v/>
      </c>
      <c r="C245" s="147"/>
      <c r="D245" s="147"/>
      <c r="E245" s="147"/>
      <c r="F245" s="148"/>
      <c r="G245" s="149">
        <f ca="1">IFERROR(NOW()-F245,"-")</f>
        <v>46000.495159259262</v>
      </c>
      <c r="H245" s="148"/>
      <c r="I245" s="147" t="str">
        <f>IFERROR(VLOOKUP(D245,DB!A:F,6,0),"")</f>
        <v/>
      </c>
      <c r="J245" s="147" t="str">
        <f>IFERROR(VLOOKUP(D245,DB!A:G,7,0),"")</f>
        <v/>
      </c>
      <c r="K245" s="150"/>
      <c r="L245" s="147" t="str">
        <f>IFERROR(VLOOKUP(D245,DB!A:I,9,0),"")</f>
        <v/>
      </c>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39128</v>
      </c>
      <c r="B2" s="58" t="str">
        <f>IFERROR(VLOOKUP(D2,DB!A:K,11,0),"")</f>
        <v>R3</v>
      </c>
      <c r="C2" s="18">
        <v>1</v>
      </c>
      <c r="D2" s="154" t="s">
        <v>18700</v>
      </c>
      <c r="E2" s="18" t="s">
        <v>39112</v>
      </c>
      <c r="F2" s="157">
        <v>46000.379340277781</v>
      </c>
      <c r="G2" s="21">
        <f t="shared" ref="G2:G23" ca="1" si="0">IFERROR(NOW()-F2,"-")</f>
        <v>0.115818981481425</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46000.495159259262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46000.495159259262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46000.495159259262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46000.495159259262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46000.495159259262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46000.495159259262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46000.495159259262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46000.495159259262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46000.495159259262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46000.495159259262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46000.495159259262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46000.495159259262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46000.495159259262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46000.495159259262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46000.495159259262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46000.495159259262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46000.495159259262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46000.495159259262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46000.495159259262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46000.495159259262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46000.495159259262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46000.495159259262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46000.495159259262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46000.495159259262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46000.495159259262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46000.495159259262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46000.495159259262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46000.495159259262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46000.495159259262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46000.495159259262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46000.495159259262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46000.495159259262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46000.495159259262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46000.495159259262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46000.495159259262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46000.495159259262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46000.495159259262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46000.495159259262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46000.495159259262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46000.495159259262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46000.495159259262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46000.495159259262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46000.495159259262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46000.495159259262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46000.495159259262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46000.495159259262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46000.495159259262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46000.495159259262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46000.495159259262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46000.495159259262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46000.495159259262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46000.495159259262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46000.495159259262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46000.495159259262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46000.495159259262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46000.495159259262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46000.495159259262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46000.495159259262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46000.495159259262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46000.495159259262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46000.495159259262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46000.495159259262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46000.495159259262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46000.495159259262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46000.495159259262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46000.495159259262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46000.495159259262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46000.495159259262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46000.495159259262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46000.495159259262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46000.495159259262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46000.495159259262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46000.495159259262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46000.495159259262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46000.495159259262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46000.495159259262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46000.495159259262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46000.495159259262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46000.495159259262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46000.495159259262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46000.495159259262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46000.495159259262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46000.495159259262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46000.495159259262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46000.495159259262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46000.495159259262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46000.495159259262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46000.495159259262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46000.495159259262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46000.495159259262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46000.495159259262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46000.495159259262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46000.495159259262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46000.495159259262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46000.495159259262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46000.495159259262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46000.495159259262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46000.495159259262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46000.495159259262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46000.495159259262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46000.495159259262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46000.495159259262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46000.495159259262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46000.495159259262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46000.495159259262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46000.495159259262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46000.495159259262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46000.495159259262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46000.495159259262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46000.495159259262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46000.495159259262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46000.495159259262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46000.495159259262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46000.495159259262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46000.495159259262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46000.495159259262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46000.495159259262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46000.495159259262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46000.495159259262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46000.495159259262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46000.495159259262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46000.495159259262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46000.495159259262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46000.495159259262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46000.495159259262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46000.495159259262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46000.495159259262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46000.495159259262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46000.495159259262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46000.495159259262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46000.495159259262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46000.495159259262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46000.495159259262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46000.495159259262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46000.495159259262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46000.495159259262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46000.495159259262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46000.495159259262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46000.495159259262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46000.495159259262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46000.495159259262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46000.495159259262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46000.495159259262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46000.495159259262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46000.495159259262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46000.495159259262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46000.495159259262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46000.495159259262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46000.495159259262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46000.495159259262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46000.495159259262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46000.495159259262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46000.495159259262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46000.495159259262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46000.495159259262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46000.495159259262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46000.495159259262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46000.495159259262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46000.495159259262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46000.495159259262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46000.495159259262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46000.495159259262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46000.495159259262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46000.495159259262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46000.495159259262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46000.495159259262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46000.495159259262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46000.495159259262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46000.495159259262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46000.495159259262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46000.495159259262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46000.495159259262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46000.495159259262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46000.495159259262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46000.495159259262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46000.495159259262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46000.495159259262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46000.495159259262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46000.495159259262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46000.495159259262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46000.495159259262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46000.495159259262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46000.495159259262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46000.495159259262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46000.495159259262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46000.495159259262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46000.495159259262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46000.495159259262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46000.495159259262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46000.495159259262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46000.495159259262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46000.495159259262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46000.495159259262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46000.495159259262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46000.495159259262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46000.495159259262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46000.495159259262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46000.495159259262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46000.495159259262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46000.495159259262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46000.495159259262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46000.495159259262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46000.495159259262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46000.495159259262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46000.495159259262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46000.495159259262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46000.495159259262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46000.495159259262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46000.495159259262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46000.495159259262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46000.495159259262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46000.495159259262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46000.495159259262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46000.495159259262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46000.495159259262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46000.495159259262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46000.495159259262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46000.495159259262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46000.495159259262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46000.495159259262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46000.495159259262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46000.495159259262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46000.495159259262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46000.495159259262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46000.495159259262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46000.495159259262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46000.495159259262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46000.495159259262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46000.495159259262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46000.495159259262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46000.495159259262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46000.495159259262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46000.495159259262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46000.495159259262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46000.495159259262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46000.495159259262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46000.495159259262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46000.495159259262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46000.495159259262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46000.495159259262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46000.495159259262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46000.495159259262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46000.495159259262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46000.495159259262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46000.495159259262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46000.495159259262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46000.495159259262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46000.495159259262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46000.495159259262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46000.495159259262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46000.495159259262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46000.495159259262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46000.495159259262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46000.495159259262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46000.495159259262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46000.495159259262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46000.495159259262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46000.495159259262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46000.495159259262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46000.495159259262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46000.495159259262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46000.495159259262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46000.495159259262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46000.495159259262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46000.495159259262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46000.495159259262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46000.495159259262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46000.495159259262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46000.495159259262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46000.495159259262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46000.495159259262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46000.495159259262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46000.495159259262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46000.495159259262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46000.495159259262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46000.495159259262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46000.495159259262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46000.495159259262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46000.495159259262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46000.495159259262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46000.495159259262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46000.495159259262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46000.495159259262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46000.495159259262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46000.495159259262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46000.495159259262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46000.495159259262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46000.495159259262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46000.495159259262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46000.495159259262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46000.495159259262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46000.495159259262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46000.495159259262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46000.495159259262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46000.495159259262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46000.495159259262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46000.495159259262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46000.495159259262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46000.495159259262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46000.495159259262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46000.495159259262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46000.495159259262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46000.495159259262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46000.495159259262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46000.495159259262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46000.495159259262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46000.495159259262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46000.495159259262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46000.495159259262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46000.495159259262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46000.495159259262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46000.495159259262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46000.495159259262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46000.495159259262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46000.495159259262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46000.495159259262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46000.495159259262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46000.495159259262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46000.495159259262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46000.495159259262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46000.495159259262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46000.495159259262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46000.495159259262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46000.495159259262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46000.495159259262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46000.495159259262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46000.495159259262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46000.495159259262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46000.495159259262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46000.495159259262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46000.495159259262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46000.495159259262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46000.495159259262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46000.495159259262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46000.495159259262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46000.495159259262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46000.495159259262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46000.495159259262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46000.495159259262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46000.495159259262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46000.495159259262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46000.495159259262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46000.495159259262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46000.495159259262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46000.495159259262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46000.495159259262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46000.495159259262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46000.495159259262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46000.495159259262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46000.495159259262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46000.495159259262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46000.495159259262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46000.495159259262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46000.495159259262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46000.495159259262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46000.495159259262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46000.495159259262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46000.495159259262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46000.495159259262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46000.495159259262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46000.495159259262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46000.495159259262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46000.495159259262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46000.495159259262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46000.495159259262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46000.495159259262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46000.495159259262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46000.495159259262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46000.495159259262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46000.495159259262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46000.495159259262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46000.495159259262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46000.495159259262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46000.495159259262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46000.495159259262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46000.495159259262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46000.495159259262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46000.495159259262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46000.495159259262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46000.495159259262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46000.495159259262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46000.495159259262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46000.495159259262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46000.495159259262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46000.495159259262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46000.495159259262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46000.495159259262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46000.495159259262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46000.495159259262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46000.495159259262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46000.495159259262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46000.495159259262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46000.495159259262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46000.495159259262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46000.495159259262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46000.495159259262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46000.495159259262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46000.495159259262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46000.495159259262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46000.495159259262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46000.495159259262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46000.495159259262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46000.495159259262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46000.495159259262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46000.495159259262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46000.495159259262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46000.495159259262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46000.495159259262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46000.495159259262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46000.495159259262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46000.495159259262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46000.495159259262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46000.495159259262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46000.495159259262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46000.495159259262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46000.495159259262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46000.495159259262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46000.495159259262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46000.495159259262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46000.495159259262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46000.495159259262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46000.495159259262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46000.495159259262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46000.495159259262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46000.495159259262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46000.495159259262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46000.495159259262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46000.495159259262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46000.495159259262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46000.495159259262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46000.495159259262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46000.495159259262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46000.495159259262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46000.495159259262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46000.495159259262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46000.495159259262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46000.495159259262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46000.495159259262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46000.495159259262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46000.495159259262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46000.495159259262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46000.495159259262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46000.495159259262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46000.495159259262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46000.495159259262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46000.495159259262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46000.495159259262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46000.495159259262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46000.495159259262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46000.495159259262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46000.495159259262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46000.495159259262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46000.495159259262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46000.495159259262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46000.495159259262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46000.495159259262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46000.495159259262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46000.495159259262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46000.495159259262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46000.495159259262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46000.495159259262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46000.495159259262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46000.495159259262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46000.495159259262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46000.495159259262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46000.495159259262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46000.495159259262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46000.495159259262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46000.495159259262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46000.495159259262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46000.495159259262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46000.495159259262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46000.495159259262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46000.495159259262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46000.495159259262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46000.495159259262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46000.495159259262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46000.495159259262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46000.495159259262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46000.495159259262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46000.495159259262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46000.495159259262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46000.495159259262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46000.495159259262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46000.495159259262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46000.495159259262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46000.495159259262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46000.495159259262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46000.495159259262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46000.495159259262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46000.495159259262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46000.495159259262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46000.495159259262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46000.495159259262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46000.495159259262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46000.495159259262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46000.495159259262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46000.495159259262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46000.495159259262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46000.495159259262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46000.495159259262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46000.495159259262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46000.495159259262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46000.495159259262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46000.495159259262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46000.495159259262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46000.495159259262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46000.495159259262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46000.495159259262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46000.495159259262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46000.495159259262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46000.495159259262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46000.495159259262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46000.495159259262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46000.495159259262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46000.495159259262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46000.495159259262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46000.495159259262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46000.495159259262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46000.495159259262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46000.495159259262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46000.495159259262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46000.495159259262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46000.495159259262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46000.495159259262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46000.495159259262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46000.495159259262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46000.495159259262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46000.495159259262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46000.495159259262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46000.495159259262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46000.495159259262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46000.495159259262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46000.495159259262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46000.495159259262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46000.495159259262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46000.495159259262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46000.495159259262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46000.495159259262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46000.495159259262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46000.495159259262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46000.495159259262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46000.495159259262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46000.495159259262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46000.495159259262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46000.495159259262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46000.495159259262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46000.495159259262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46000.495159259262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46000.495159259262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46000.495159259262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46000.495159259262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46000.495159259262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46000.495159259262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46000.495159259262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46000.495159259262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46000.495159259262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46000.495159259262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46000.495159259262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46000.495159259262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46000.495159259262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46000.495159259262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46000.495159259262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46000.495159259262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46000.495159259262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46000.495159259262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46000.495159259262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46000.495159259262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46000.495159259262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46000.495159259262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46000.495159259262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46000.495159259262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46000.495159259262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46000.495159259262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46000.495159259262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46000.495159259262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46000.495159259262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46000.495159259262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46000.495159259262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46000.495159259262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46000.495159259262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46000.495159259262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46000.495159259262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46000.495159259262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46000.495159259262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46000.495159259262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46000.495159259262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46000.495159259262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46000.495159259262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46000.495159259262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46000.495159259262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46000.495159259262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46000.495159259262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46000.495159259262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46000.495159259262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46000.495159259262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46000.495159259262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46000.495159259262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46000.495159259262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46000.495159259262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46000.495159259262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46000.495159259262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46000.495159259262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46000.495159259262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46000.495159259262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46000.495159259262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46000.495159259262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46000.495159259262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46000.495159259262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46000.495159259262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46000.495159259262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46000.495159259262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46000.495159259262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46000.495159259262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46000.495159259262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46000.495159259262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46000.495159259262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46000.495159259262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46000.495159259262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46000.495159259262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46000.495159259262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46000.495159259262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46000.495159259262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46000.495159259262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46000.495159259262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46000.495159259262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46000.495159259262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46000.495159259262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46000.495159259262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46000.495159259262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46000.495159259262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46000.495159259262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46000.495159259262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46000.495159259262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46000.495159259262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46000.495159259262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46000.495159259262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46000.495159259262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46000.495159259262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46000.495159259262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46000.495159259262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46000.495159259262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46000.495159259262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46000.495159259262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46000.495159259262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46000.495159259262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46000.495159259262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46000.495159259262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46000.495159259262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46000.495159259262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46000.495159259262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46000.495159259262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46000.495159259262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46000.495159259262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46000.495159259262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46000.495159259262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46000.495159259262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46000.495159259262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46000.495159259262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46000.495159259262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46000.495159259262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46000.495159259262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46000.495159259262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46000.495159259262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46000.495159259262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46000.495159259262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46000.495159259262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46000.495159259262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46000.495159259262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46000.495159259262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46000.495159259262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46000.495159259262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46000.495159259262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46000.495159259262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46000.495159259262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46000.495159259262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46000.495159259262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46000.495159259262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46000.495159259262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46000.495159259262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46000.495159259262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46000.495159259262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46000.495159259262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46000.495159259262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46000.495159259262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46000.495159259262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46000.495159259262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46000.495159259262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46000.495159259262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46000.495159259262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46000.495159259262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46000.495159259262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46000.495159259262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46000.495159259262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46000.495159259262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46000.495159259262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46000.495159259262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46000.495159259262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46000.495159259262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46000.495159259262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46000.495159259262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46000.495159259262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46000.495159259262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46000.495159259262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46000.495159259262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46000.495159259262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46000.495159259262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46000.495159259262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46000.495159259262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46000.495159259262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46000.495159259262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46000.495159259262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46000.495159259262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46000.495159259262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46000.495159259262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46000.495159259262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46000.495159259262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46000.495159259262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46000.495159259262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46000.495159259262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46000.495159259262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46000.495159259262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46000.495159259262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46000.495159259262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46000.495159259262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46000.495159259262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46000.495159259262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46000.495159259262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46000.495159259262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46000.495159259262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46000.495159259262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46000.495159259262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46000.495159259262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46000.495159259262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46000.495159259262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46000.495159259262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46000.495159259262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46000.495159259262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46000.495159259262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46000.495159259262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46000.495159259262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46000.495159259262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46000.495159259262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46000.495159259262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46000.495159259262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46000.495159259262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46000.495159259262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46000.495159259262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46000.495159259262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46000.495159259262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46000.495159259262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46000.495159259262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46000.495159259262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46000.495159259262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46000.495159259262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46000.495159259262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46000.495159259262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46000.495159259262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46000.495159259262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46000.495159259262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46000.495159259262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46000.495159259262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46000.495159259262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46000.495159259262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46000.495159259262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46000.495159259262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46000.495159259262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46000.495159259262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46000.495159259262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46000.495159259262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46000.495159259262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46000.495159259262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46000.495159259262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46000.495159259262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46000.495159259262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46000.495159259262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46000.495159259262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46000.495159259262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46000.495159259262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46000.495159259262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46000.495159259262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46000.495159259262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46000.495159259262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46000.495159259262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46000.495159259262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46000.495159259262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46000.495159259262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46000.495159259262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46000.495159259262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46000.495159259262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46000.495159259262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46000.495159259262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46000.495159259262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46000.495159259262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46000.495159259262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46000.495159259262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46000.495159259262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46000.495159259262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46000.495159259262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46000.495159259262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46000.495159259262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46000.495159259262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46000.495159259262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46000.495159259262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46000.495159259262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46000.495159259262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46000.495159259262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46000.495159259262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46000.495159259262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46000.495159259262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46000.495159259262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46000.495159259262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46000.495159259262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46000.495159259262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46000.495159259262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46000.495159259262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46000.495159259262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46000.495159259262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46000.495159259262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46000.495159259262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46000.495159259262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46000.495159259262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46000.495159259262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46000.495159259262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46000.495159259262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46000.495159259262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46000.495159259262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46000.495159259262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46000.495159259262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46000.495159259262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46000.495159259262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46000.495159259262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46000.495159259262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46000.495159259262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46000.495159259262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46000.495159259262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46000.495159259262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46000.495159259262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46000.495159259262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46000.495159259262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46000.495159259262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46000.495159259262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46000.495159259262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46000.495159259262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46000.495159259262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46000.495159259262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46000.495159259262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46000.495159259262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46000.495159259262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46000.495159259262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46000.495159259262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46000.495159259262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46000.495159259262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46000.495159259262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46000.495159259262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46000.495159259262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46000.495159259262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46000.495159259262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46000.495159259262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46000.495159259262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46000.495159259262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46000.495159259262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46000.495159259262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46000.495159259262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46000.495159259262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46000.495159259262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46000.495159259262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46000.495159259262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297.01444166666624</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1.7010157407421502</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46000.495159259262</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46000.495159259262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46000.495159259262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46000.495159259262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46000.495159259262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46000.495159259262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46000.495159259262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46000.495159259262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46000.495159259262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46000.495159259262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46000.495159259262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46000.495159259262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46000.495159259262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46000.495159259262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46000.495159259262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46000.495159259262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46000.495159259262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46000.495159259262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46000.495159259262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46000.495159259262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46000.495159259262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46000.495159259262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46000.495159259262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46000.495159259262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46000.495159259262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46000.495159259262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46000.495159259262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46000.495159259262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46000.495159259262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46000.495159259262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46000.495159259262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46000.495159259262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46000.495159259262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46000.495159259262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46000.495159259262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46000.495159259262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46000.495159259262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46000.495159259262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46000.495159259262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46000.495159259262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46000.495159259262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46000.495159259262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46000.495159259262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46000.495159259262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46000.495159259262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46000.495159259262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46000.495159259262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46000.495159259262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46000.495159259262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46000.495159259262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46000.495159259262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46000.495159259262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46000.495159259262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46000.495159259262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46000.495159259262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46000.495159259262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46000.495159259262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46000.495159259262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46000.495159259262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46000.495159259262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46000.495159259262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46000.495159259262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46000.495159259262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46000.495159259262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46000.495159259262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46000.495159259262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46000.495159259262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46000.495159259262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46000.495159259262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46000.495159259262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46000.495159259262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46000.495159259262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46000.495159259262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46000.495159259262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46000.495159259262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46000.495159259262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46000.495159259262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46000.495159259262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46000.495159259262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46000.495159259262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46000.495159259262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46000.495159259262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46000.495159259262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46000.495159259262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46000.495159259262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46000.495159259262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46000.495159259262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46000.495159259262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46000.495159259262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46000.495159259262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46000.495159259262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46000.495159259262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46000.495159259262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46000.495159259262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46000.495159259262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46000.495159259262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46000.495159259262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46000.495159259262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46000.495159259262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46000.495159259262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46000.495159259262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46000.495159259262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46000.495159259262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46000.495159259262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46000.495159259262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46000.495159259262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46000.495159259262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108.66309907407413</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74.3062819444458</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51.834048148150032</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19.121860648148868</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3.3876708333336865</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153"/>
      <c r="E7" s="37"/>
      <c r="F7" s="38"/>
      <c r="G7" s="131">
        <f ca="1">IFERROR(NOW()-F7,"")</f>
        <v>46000.495159259262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46000.495159259262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46000.495159259262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46000.495159259262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46000.495159259262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46000.495159259262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46000.495159259262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46000.495159259262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46000.495159259262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46000.495159259262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46000.495159259262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46000.495159259262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46000.495159259262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46000.495159259262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46000.495159259262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46000.495159259262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46000.495159259262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46000.495159259262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46000.495159259262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46000.495159259262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46000.495159259262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46000.495159259262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46000.495159259262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46000.495159259262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46000.495159259262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46000.495159259262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46000.495159259262</v>
      </c>
      <c r="H33" s="38"/>
      <c r="I33" s="37" t="str">
        <f>IFERROR(VLOOKUP(D33,DB!A:F,6,0),"")</f>
        <v/>
      </c>
      <c r="J33" s="37" t="str">
        <f>IFERROR(VLOOKUP(D33,DB!A:G,7,0),"")</f>
        <v/>
      </c>
      <c r="K33" s="37"/>
      <c r="L33" s="37" t="str">
        <f>IFERROR(VLOOKUP(D33,DB!A:I,9,0),"")</f>
        <v/>
      </c>
    </row>
    <row r="34" spans="1:12">
      <c r="A34" s="37" t="s">
        <v>39146</v>
      </c>
      <c r="B34" s="37" t="str">
        <f>IFERROR(VLOOKUP(D34,DB!A:K,11,0),"")</f>
        <v>R5</v>
      </c>
      <c r="C34" s="37">
        <v>1</v>
      </c>
      <c r="D34" s="37" t="s">
        <v>38187</v>
      </c>
      <c r="E34" s="37" t="s">
        <v>39106</v>
      </c>
      <c r="F34" s="38">
        <v>46000.087430555555</v>
      </c>
      <c r="G34" s="131">
        <f ca="1">IFERROR(NOW()-F34,"")</f>
        <v>0.40772847222251585</v>
      </c>
      <c r="H34" s="38">
        <v>46000.164756944447</v>
      </c>
      <c r="I34" s="37" t="str">
        <f>IFERROR(VLOOKUP(D34,DB!A:F,6,0),"")</f>
        <v>SCECO</v>
      </c>
      <c r="J34" s="37" t="str">
        <f>IFERROR(VLOOKUP(D34,DB!A:G,7,0),"")</f>
        <v>Haj Removal</v>
      </c>
      <c r="K34" s="37" t="s">
        <v>39147</v>
      </c>
      <c r="L34" s="37" t="str">
        <f>IFERROR(VLOOKUP(D34,DB!A:I,9,0),"")</f>
        <v>Latis</v>
      </c>
    </row>
    <row r="35" spans="1:12">
      <c r="A35" s="37"/>
      <c r="B35" s="37" t="str">
        <f>IFERROR(VLOOKUP(D35,DB!A:K,11,0),"")</f>
        <v/>
      </c>
      <c r="C35" s="37"/>
      <c r="D35" s="37"/>
      <c r="E35" s="37"/>
      <c r="F35" s="38"/>
      <c r="G35" s="131">
        <f ca="1">IFERROR(NOW()-F35,"")</f>
        <v>46000.495159259262</v>
      </c>
      <c r="H35" s="38"/>
      <c r="I35" s="37" t="str">
        <f>IFERROR(VLOOKUP(D35,DB!A:F,6,0),"")</f>
        <v/>
      </c>
      <c r="J35" s="37" t="str">
        <f>IFERROR(VLOOKUP(D35,DB!A:G,7,0),"")</f>
        <v/>
      </c>
      <c r="K35" s="37"/>
      <c r="L35" s="37"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46000.495159259262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46000.495159259262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46000.495159259262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46000.495159259262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46000.495159259262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46000.495159259262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46000.495159259262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46000.495159259262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46000.495159259262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46000.495159259262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46000.495159259262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46000.495159259262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46000.495159259262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46000.495159259262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46000.495159259262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46000.495159259262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46000.495159259262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46000.495159259262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46000.495159259262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46000.495159259262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46000.495159259262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46000.495159259262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46000.495159259262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46000.495159259262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46000.495159259262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46000.495159259262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46000.495159259262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46000.495159259262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46000.495159259262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46000.495159259262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46000.495159259262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46000.495159259262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46000.495159259262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46000.495159259262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46000.495159259262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46000.495159259262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46000.495159259262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46000.495159259262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46000.495159259262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46000.495159259262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46000.495159259262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46000.495159259262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46000.495159259262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46000.495159259262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46000.495159259262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46000.495159259262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46000.495159259262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46000.495159259262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46000.495159259262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46000.495159259262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46000.495159259262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46000.495159259262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46000.495159259262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46000.495159259262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46000.495159259262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46000.495159259262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46000.495159259262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46000.495159259262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46000.495159259262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46000.495159259262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46000.495159259262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46000.495159259262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46000.495159259262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46000.495159259262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46000.495159259262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46000.495159259262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46000.495159259262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46000.495159259262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46000.495159259262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46000.495159259262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46000.495159259262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46000.495159259262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46000.495159259262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46000.495159259262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46000.495159259262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46000.495159259262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46000.495159259262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46000.495159259262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46000.495159259262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46000.495159259262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46000.495159259262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46000.495159259262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46000.495159259262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46000.495159259262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46000.495159259262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46000.495159259262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46000.495159259262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46000.495159259262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46000.495159259262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46000.495159259262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46000.495159259262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46000.495159259262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46000.495159259262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46000.495159259262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46000.495159259262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46000.495159259262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46000.495159259262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46000.495159259262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46000.495159259262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46000.495159259262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46000.495159259262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46000.495159259262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46000.495159259262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46000.495159259262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46000.495159259262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46000.495159259262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46000.495159259262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46000.495159259262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46000.495159259262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46000.495159259262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46000.495159259262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46000.495159259262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46000.495159259262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46000.495159259262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46000.495159259262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46000.495159259262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46000.495159259262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46000.495159259262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46000.495159259262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46000.495159259262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46000.495159259262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46000.495159259262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46000.495159259262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46000.495159259262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46000.495159259262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46000.495159259262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46000.495159259262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46000.495159259262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46000.495159259262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46000.495159259262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46000.495159259262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46000.495159259262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46000.495159259262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46000.495159259262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46000.495159259262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46000.495159259262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46000.495159259262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46000.495159259262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46000.495159259262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46000.495159259262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46000.495159259262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46000.495159259262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46000.495159259262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46000.495159259262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46000.495159259262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46000.495159259262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46000.495159259262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46000.495159259262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46000.495159259262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46000.495159259262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46000.495159259262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46000.495159259262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46000.495159259262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46000.495159259262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46000.495159259262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46000.495159259262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46000.495159259262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46000.495159259262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46000.495159259262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46000.495159259262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46000.495159259262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46000.495159259262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46000.495159259262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46000.495159259262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46000.495159259262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46000.495159259262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46000.495159259262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46000.495159259262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46000.495159259262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46000.495159259262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46000.495159259262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46000.495159259262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46000.495159259262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46000.495159259262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46000.495159259262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46000.495159259262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46000.495159259262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46000.495159259262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46000.495159259262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46000.495159259262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46000.495159259262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46000.495159259262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46000.495159259262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46000.495159259262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46000.495159259262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46000.495159259262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46000.495159259262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46000.495159259262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46000.495159259262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46000.495159259262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46000.495159259262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46000.495159259262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46000.495159259262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46000.495159259262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46000.495159259262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46000.495159259262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46000.495159259262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46000.495159259262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46000.495159259262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46000.495159259262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46000.495159259262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46000.495159259262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46000.495159259262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46000.495159259262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46000.495159259262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46000.495159259262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46000.495159259262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46000.495159259262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46000.495159259262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46000.495159259262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46000.495159259262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46000.495159259262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46000.495159259262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46000.495159259262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46000.495159259262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46000.495159259262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46000.495159259262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46000.495159259262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46000.495159259262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46000.495159259262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46000.495159259262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46000.495159259262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46000.495159259262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46000.495159259262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46000.495159259262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46000.495159259262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46000.495159259262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46000.495159259262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46000.495159259262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46000.495159259262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46000.495159259262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46000.495159259262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46000.495159259262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46000.495159259262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46000.495159259262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46000.495159259262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46000.495159259262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46000.495159259262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46000.495159259262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46000.495159259262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46000.495159259262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46000.495159259262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46000.495159259262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46000.495159259262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46000.495159259262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46000.495159259262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46000.495159259262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46000.495159259262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46000.495159259262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46000.495159259262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46000.495159259262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46000.495159259262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46000.495159259262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46000.495159259262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46000.495159259262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46000.495159259262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46000.495159259262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46000.495159259262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46000.495159259262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46000.495159259262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46000.495159259262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46000.495159259262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46000.495159259262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46000.495159259262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46000.495159259262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46000.495159259262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46000.495159259262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46000.495159259262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46000.495159259262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46000.495159259262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46000.495159259262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46000.495159259262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46000.495159259262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46000.495159259262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46000.495159259262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46000.495159259262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46000.495159259262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46000.495159259262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46000.495159259262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46000.495159259262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46000.495159259262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46000.495159259262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46000.495159259262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46000.495159259262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46000.495159259262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46000.495159259262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46000.495159259262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46000.495159259262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46000.495159259262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46000.495159259262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46000.495159259262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46000.495159259262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46000.495159259262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46000.495159259262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46000.495159259262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46000.495159259262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46000.495159259262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46000.495159259262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46000.495159259262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46000.495159259262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46000.495159259262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46000.495159259262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46000.495159259262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46000.495159259262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46000.495159259262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46000.495159259262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46000.495159259262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46000.495159259262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46000.495159259262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46000.495159259262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46000.495159259262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46000.495159259262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46000.495159259262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46000.495159259262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46000.495159259262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46000.495159259262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46000.495159259262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46000.495159259262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46000.495159259262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46000.495159259262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46000.495159259262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46000.495159259262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46000.495159259262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46000.495159259262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46000.495159259262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46000.495159259262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46000.495159259262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46000.495159259262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46000.495159259262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46000.495159259262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46000.495159259262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46000.495159259262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46000.495159259262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46000.495159259262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46000.495159259262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46000.495159259262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46000.495159259262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46000.495159259262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46000.495159259262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46000.495159259262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46000.495159259262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46000.495159259262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46000.495159259262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46000.495159259262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46000.495159259262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46000.495159259262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46000.495159259262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46000.495159259262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46000.495159259262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46000.495159259262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46000.495159259262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46000.495159259262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46000.495159259262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46000.495159259262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46000.495159259262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46000.495159259262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46000.495159259262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46000.495159259262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46000.495159259262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46000.495159259262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46000.495159259262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46000.495159259262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46000.495159259262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46000.495159259262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46000.495159259262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46000.495159259262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46000.495159259262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46000.495159259262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46000.495159259262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46000.495159259262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46000.495159259262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46000.495159259262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46000.495159259262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46000.495159259262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46000.495159259262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46000.495159259262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46000.495159259262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46000.495159259262</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46000.495159259262</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2025-12-09T08:54:27Z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