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908" documentId="13_ncr:1_{F6CB121F-512D-4AA6-A0C1-0FB36C537598}" xr6:coauthVersionLast="47" xr6:coauthVersionMax="47" xr10:uidLastSave="{162B3E35-03BC-4C12-96F9-A2709D4B4800}"/>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 i="6"/>
  <c r="B3" i="6"/>
  <c r="B4" i="6"/>
  <c r="B5" i="6"/>
  <c r="B6" i="6"/>
  <c r="B7" i="6"/>
  <c r="B8" i="6"/>
  <c r="B9" i="6"/>
  <c r="B10" i="6"/>
  <c r="B11" i="6"/>
  <c r="B12" i="6"/>
  <c r="B13" i="6"/>
  <c r="B14" i="6"/>
  <c r="B15" i="6"/>
  <c r="B16" i="6"/>
  <c r="B17" i="6"/>
  <c r="G2" i="6"/>
  <c r="G3" i="6"/>
  <c r="G4" i="6"/>
  <c r="G5" i="6"/>
  <c r="G6" i="6"/>
  <c r="G7" i="6"/>
  <c r="G8" i="6"/>
  <c r="G9" i="6"/>
  <c r="G10" i="6"/>
  <c r="G11" i="6"/>
  <c r="G12" i="6"/>
  <c r="G13" i="6"/>
  <c r="G14" i="6"/>
  <c r="G15" i="6"/>
  <c r="G16" i="6"/>
  <c r="G17" i="6"/>
  <c r="I2" i="6"/>
  <c r="I3" i="6"/>
  <c r="I4" i="6"/>
  <c r="I5" i="6"/>
  <c r="I6" i="6"/>
  <c r="I7" i="6"/>
  <c r="I8" i="6"/>
  <c r="I9" i="6"/>
  <c r="I10" i="6"/>
  <c r="I11" i="6"/>
  <c r="I12" i="6"/>
  <c r="I13" i="6"/>
  <c r="I14" i="6"/>
  <c r="I15" i="6"/>
  <c r="I16" i="6"/>
  <c r="I17" i="6"/>
  <c r="J2" i="6"/>
  <c r="J3" i="6"/>
  <c r="J4" i="6"/>
  <c r="J5" i="6"/>
  <c r="J6" i="6"/>
  <c r="J7" i="6"/>
  <c r="J8" i="6"/>
  <c r="J9" i="6"/>
  <c r="J10" i="6"/>
  <c r="J11" i="6"/>
  <c r="J12" i="6"/>
  <c r="J13" i="6"/>
  <c r="J14" i="6"/>
  <c r="J15" i="6"/>
  <c r="J16" i="6"/>
  <c r="J17" i="6"/>
  <c r="L2" i="6"/>
  <c r="L3" i="6"/>
  <c r="L4" i="6"/>
  <c r="L5" i="6"/>
  <c r="L6" i="6"/>
  <c r="L7" i="6"/>
  <c r="L8" i="6"/>
  <c r="L9" i="6"/>
  <c r="L10" i="6"/>
  <c r="L11" i="6"/>
  <c r="L12" i="6"/>
  <c r="L13" i="6"/>
  <c r="L14" i="6"/>
  <c r="L15" i="6"/>
  <c r="L16" i="6"/>
  <c r="L1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B3"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<sst xmlns="http://schemas.openxmlformats.org/spreadsheetml/2006/main" count="180281" uniqueCount="39125">
  <si>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</si>
  <si>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</si>
  <si>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</si>
  <si>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</si>
  <si>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</si>
  <si>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</si>
  <si>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</si>
  <si>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</si>
  <si>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</si>
  <si>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</si>
  <si>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</si>
  <si>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</si>
  <si>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</si>
  <si>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</si>
  <si>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</si>
  <si>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</si>
  <si>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</si>
  <si>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</si>
  <si>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</si>
  <si>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</si>
  <si>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</si>
  <si>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</si>
  <si>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</si>
  <si>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</si>
  <si>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</si>
  <si>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</si>
  <si>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</si>
  <si>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</si>
  <si>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</si>
  <si>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</si>
  <si>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</si>
  <si>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</si>
  <si>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</si>
  <si>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</si>
  <si>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</si>
  <si>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</si>
  <si>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</si>
  <si>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</si>
  <si>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</si>
  <si>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</si>
  <si>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</si>
  <si>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</si>
  <si>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</si>
  <si>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</si>
  <si>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</si>
  <si>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</si>
  <si>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</si>
  <si>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</si>
  <si>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</si>
  <si>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</si>
  <si>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</si>
  <si>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</si>
  <si>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</si>
  <si>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</si>
  <si>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</si>
  <si>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</si>
  <si>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</si>
  <si>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</si>
  <si>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</si>
  <si>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</si>
  <si>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</si>
  <si>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</si>
  <si>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</si>
  <si>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</si>
  <si>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</si>
  <si>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</si>
  <si>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</si>
  <si>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</si>
  <si>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</si>
  <si>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</si>
  <si>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</si>
  <si>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</si>
  <si>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</si>
  <si>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</si>
  <si>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</si>
  <si>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</si>
  <si>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</si>
  <si>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</si>
  <si>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</si>
  <si>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</si>
  <si>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</si>
  <si>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</si>
  <si>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</si>
  <si>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</si>
  <si>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</si>
  <si>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</si>
  <si>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</si>
  <si>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</si>
  <si>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</si>
  <si>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</si>
  <si>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</si>
  <si>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</si>
  <si>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</si>
  <si>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</si>
  <si>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</si>
  <si>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</si>
  <si>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</si>
  <si>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</si>
  <si>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</si>
  <si>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</si>
  <si>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</si>
  <si>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</si>
  <si>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</si>
  <si>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</si>
  <si>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</si>
  <si>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</si>
  <si>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</si>
  <si>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</si>
  <si>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</si>
  <si>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</si>
  <si>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</si>
  <si>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</si>
  <si>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</si>
  <si>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</si>
  <si>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</si>
  <si>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</si>
  <si>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</si>
  <si>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</si>
  <si>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</si>
  <si>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</si>
  <si>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</si>
  <si>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</si>
  <si>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</si>
  <si>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</si>
  <si>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</si>
  <si>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</si>
  <si>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</si>
  <si>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</si>
  <si>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</si>
  <si>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</si>
  <si>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</si>
  <si>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</si>
  <si>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</si>
  <si>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</si>
  <si>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</si>
  <si>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</si>
  <si>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</si>
  <si>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</si>
  <si>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</si>
  <si>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</si>
  <si>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</si>
  <si>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</si>
  <si>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</si>
  <si>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</si>
  <si>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</si>
  <si>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</si>
  <si>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</si>
  <si>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</si>
  <si>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</si>
  <si>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</si>
  <si>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</si>
  <si>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</si>
  <si>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</si>
  <si>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</si>
  <si>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</si>
  <si>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</si>
  <si>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</si>
  <si>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</si>
  <si>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</si>
  <si>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</si>
  <si>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</si>
  <si>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</si>
  <si>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</si>
  <si>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</si>
  <si>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</si>
  <si>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</si>
  <si>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</si>
  <si>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</si>
  <si>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</si>
  <si>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</si>
  <si>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</si>
  <si>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</si>
  <si>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</si>
  <si>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</si>
  <si>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</si>
  <si>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</si>
  <si>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</si>
  <si>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</si>
  <si>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</si>
  <si>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</si>
  <si>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</si>
  <si>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</si>
  <si>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</si>
  <si>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</si>
  <si>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</si>
  <si>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</si>
  <si>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</si>
  <si>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</si>
  <si>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</si>
  <si>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</si>
  <si>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</si>
  <si>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</si>
  <si>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</si>
  <si>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</si>
  <si>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</si>
  <si>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</si>
  <si>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</si>
  <si>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</si>
  <si>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</si>
  <si>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</si>
  <si>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</si>
  <si>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</si>
  <si>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</si>
  <si>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</si>
  <si>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</si>
  <si>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</si>
  <si>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</si>
  <si>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</si>
  <si>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</si>
  <si>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</si>
  <si>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</si>
  <si>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</si>
  <si>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</si>
  <si>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</si>
  <si>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</si>
  <si>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</si>
  <si>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</si>
  <si>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</si>
  <si>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</si>
  <si>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</si>
  <si>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</si>
  <si>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</si>
  <si>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</si>
  <si>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</si>
  <si>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</si>
  <si>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</si>
  <si>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</si>
  <si>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</si>
  <si>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</si>
  <si>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</si>
  <si>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</si>
  <si>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</si>
  <si>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</si>
  <si>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</si>
  <si>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</si>
  <si>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</si>
  <si>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</si>
  <si>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</si>
  <si>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</si>
  <si>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</si>
  <si>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</si>
  <si>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</si>
  <si>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</si>
  <si>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</si>
  <si>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</si>
  <si>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</si>
  <si>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</si>
  <si>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</si>
  <si>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</si>
  <si>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</si>
  <si>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</si>
  <si>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</si>
  <si>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</si>
  <si>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</si>
  <si>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</si>
  <si>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</si>
  <si>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</si>
  <si>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</si>
  <si>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</si>
  <si>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</si>
  <si>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</si>
  <si>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</si>
  <si>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</si>
  <si>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</si>
  <si>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</si>
  <si>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</si>
  <si>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</si>
  <si>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</si>
  <si>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</si>
  <si>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</si>
  <si>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</si>
  <si>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</si>
  <si>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</si>
  <si>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</si>
  <si>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</si>
  <si>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</si>
  <si>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</si>
  <si>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</si>
  <si>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</si>
  <si>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</si>
  <si>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</si>
  <si>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</si>
  <si>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</si>
  <si>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</si>
  <si>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</si>
  <si>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</si>
  <si>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</si>
  <si>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</si>
  <si>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</si>
  <si>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</si>
  <si>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</si>
  <si>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</si>
  <si>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</si>
  <si>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</si>
  <si>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</si>
  <si>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</si>
  <si>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</si>
  <si>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</si>
  <si>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</si>
  <si>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</si>
  <si>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</si>
  <si>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</si>
  <si>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</si>
  <si>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</si>
  <si>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</si>
  <si>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</si>
  <si>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</si>
  <si>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</si>
  <si>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</si>
  <si>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</si>
  <si>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</si>
  <si>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</si>
  <si>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</si>
  <si>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</si>
  <si>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</si>
  <si>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</si>
  <si>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</si>
  <si>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</si>
  <si>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</si>
  <si>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</si>
  <si>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</si>
  <si>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</si>
  <si>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</si>
  <si>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</si>
  <si>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</si>
  <si>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</si>
  <si>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</si>
  <si>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</si>
  <si>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</si>
  <si>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</si>
  <si>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</si>
  <si>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</si>
  <si>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</si>
  <si>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</si>
  <si>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</si>
  <si>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</si>
  <si>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</si>
  <si>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</si>
  <si>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</si>
  <si>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</si>
  <si>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</si>
  <si>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</si>
  <si>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</si>
  <si>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</si>
  <si>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</si>
  <si>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</si>
  <si>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</si>
  <si>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</si>
  <si>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</si>
  <si>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</si>
  <si>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</si>
  <si>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</si>
  <si>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</si>
  <si>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</si>
  <si>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</si>
  <si>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</si>
  <si>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</si>
  <si>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</si>
  <si>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</si>
  <si>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</si>
  <si>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</si>
  <si>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</si>
  <si>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</si>
  <si>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</si>
  <si>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</si>
  <si>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</si>
  <si>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</si>
  <si>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</si>
  <si>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</si>
  <si>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</si>
  <si>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</si>
  <si>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</si>
  <si>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</si>
  <si>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</si>
  <si>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</si>
  <si>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</si>
  <si>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</si>
  <si>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</si>
  <si>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</si>
  <si>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</si>
  <si>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</si>
  <si>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</si>
  <si>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</si>
  <si>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</si>
  <si>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</si>
  <si>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</si>
  <si>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</si>
  <si>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</si>
  <si>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</si>
  <si>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</si>
  <si>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</si>
  <si>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</si>
  <si>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</si>
  <si>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</si>
  <si>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</si>
  <si>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</si>
  <si>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</si>
  <si>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</si>
  <si>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</si>
  <si>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</si>
  <si>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</si>
  <si>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</si>
  <si>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</si>
  <si>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</si>
  <si>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</si>
  <si>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</si>
  <si>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</si>
  <si>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</si>
  <si>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</si>
  <si>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</si>
  <si>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</si>
  <si>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</si>
  <si>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</si>
  <si>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</si>
  <si>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</si>
  <si>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</si>
  <si>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</si>
  <si>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</si>
  <si>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</si>
  <si>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</si>
  <si>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</si>
  <si>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</si>
  <si>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</si>
  <si>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</si>
  <si>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</si>
  <si>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</si>
  <si>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</si>
  <si>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</si>
  <si>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</si>
  <si>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</si>
  <si>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</si>
  <si>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</si>
  <si>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</si>
  <si>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</si>
  <si>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</si>
  <si>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</si>
  <si>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</si>
  <si>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</si>
  <si>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</si>
  <si>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</si>
  <si>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</si>
  <si>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</si>
  <si>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</si>
  <si>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</si>
  <si>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</si>
  <si>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</si>
  <si>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</si>
  <si>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</si>
  <si>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</si>
  <si>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</si>
  <si>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</si>
  <si>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</si>
  <si>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</si>
  <si>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</si>
  <si>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</si>
  <si>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</si>
  <si>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</si>
  <si>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</si>
  <si>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</si>
  <si>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</si>
  <si>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</si>
  <si>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</si>
  <si>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</si>
  <si>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</si>
  <si>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</si>
  <si>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</si>
  <si>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</si>
  <si>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</si>
  <si>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</si>
  <si>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</si>
  <si>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</si>
  <si>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</si>
  <si>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</si>
  <si>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</si>
  <si>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</si>
  <si>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</si>
  <si>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</si>
  <si>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</si>
  <si>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</si>
  <si>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</si>
  <si>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</si>
  <si>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</si>
  <si>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</si>
  <si>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</si>
  <si>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</si>
  <si>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</si>
  <si>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</si>
  <si>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</si>
  <si>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</si>
  <si>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</si>
  <si>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</si>
  <si>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</si>
  <si>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</si>
  <si>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</si>
  <si>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</si>
  <si>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</si>
  <si>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</si>
  <si>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</si>
  <si>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</si>
  <si>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</si>
  <si>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</si>
  <si>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</si>
  <si>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</si>
  <si>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</si>
  <si>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</si>
  <si>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</si>
  <si>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</si>
  <si>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</si>
  <si>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</si>
  <si>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</si>
  <si>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</si>
  <si>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</si>
  <si>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</si>
  <si>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</si>
  <si>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</si>
  <si>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</si>
  <si>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</si>
  <si>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</si>
  <si>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</si>
  <si>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</si>
  <si>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</si>
  <si>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</si>
  <si>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</si>
  <si>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</si>
  <si>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</si>
  <si>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</si>
  <si>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</si>
  <si>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</si>
  <si>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</si>
  <si>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</si>
  <si>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</si>
  <si>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</si>
  <si>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</si>
  <si>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</si>
  <si>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</si>
  <si>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</si>
  <si>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</si>
  <si>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</si>
  <si>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</si>
  <si>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</si>
  <si>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</si>
  <si>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</si>
  <si>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</si>
  <si>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</si>
  <si>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</si>
  <si>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</si>
  <si>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</si>
  <si>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</si>
  <si>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</si>
  <si>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</si>
  <si>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</si>
  <si>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</si>
  <si>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</si>
  <si>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</si>
  <si>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</si>
  <si>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</si>
  <si>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</si>
  <si>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</si>
  <si>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</si>
  <si>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</si>
  <si>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</si>
  <si>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</si>
  <si>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</si>
  <si>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</si>
  <si>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</si>
  <si>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</si>
  <si>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</si>
  <si>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</si>
  <si>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</si>
  <si>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</si>
  <si>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</si>
  <si>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</si>
  <si>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</si>
  <si>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</si>
  <si>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</si>
  <si>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</si>
  <si>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</si>
  <si>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</si>
  <si>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</si>
  <si>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</si>
  <si>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</si>
  <si>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</si>
  <si>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</si>
  <si>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</si>
  <si>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</si>
  <si>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</si>
  <si>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</si>
  <si>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</si>
  <si>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</si>
  <si>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</si>
  <si>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</si>
  <si>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</si>
  <si>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</si>
  <si>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</si>
  <si>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</si>
  <si>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</si>
  <si>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</si>
  <si>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</si>
  <si>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</si>
  <si>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</si>
  <si>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</si>
  <si>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</si>
  <si>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</si>
  <si>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</si>
  <si>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</si>
  <si>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</si>
  <si>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</si>
  <si>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</si>
  <si>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</si>
  <si>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</si>
  <si>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</si>
  <si>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</si>
  <si>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</si>
  <si>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</si>
  <si>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</si>
  <si>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</si>
  <si>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</si>
  <si>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</si>
  <si>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</si>
  <si>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</si>
  <si>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</si>
  <si>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</si>
  <si>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</si>
  <si>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</si>
  <si>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</si>
  <si>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</si>
  <si>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</si>
  <si>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</si>
  <si>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</si>
  <si>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</si>
  <si>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</si>
  <si>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</si>
  <si>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</si>
  <si>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</si>
  <si>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</si>
  <si>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</si>
  <si>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</si>
  <si>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</si>
  <si>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</si>
  <si>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</si>
  <si>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</si>
  <si>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</si>
  <si>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</si>
  <si>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</si>
  <si>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</si>
  <si>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</si>
  <si>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</si>
  <si>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</si>
  <si>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</si>
  <si>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</si>
  <si>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</si>
  <si>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</si>
  <si>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</si>
  <si>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</si>
  <si>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</si>
  <si>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</si>
  <si>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</si>
  <si>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</si>
  <si>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</si>
  <si>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</si>
  <si>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</si>
  <si>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</si>
  <si>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</si>
  <si>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</si>
  <si>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</si>
  <si>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</si>
  <si>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</si>
  <si>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</si>
  <si>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</si>
  <si>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</si>
  <si>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</si>
  <si>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</si>
  <si>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</si>
  <si>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</si>
  <si>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</si>
  <si>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</si>
  <si>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</si>
  <si>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</si>
  <si>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</si>
  <si>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</si>
  <si>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</si>
  <si>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</si>
  <si>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</si>
  <si>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</si>
  <si>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</si>
  <si>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</si>
  <si>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</si>
  <si>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</si>
  <si>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</si>
  <si>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</si>
  <si>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</si>
  <si>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</si>
  <si>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</si>
  <si>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</si>
  <si>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</si>
  <si>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</si>
  <si>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</si>
  <si>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</si>
  <si>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</si>
  <si>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</si>
  <si>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</si>
  <si>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</si>
  <si>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</si>
  <si>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</si>
  <si>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</si>
  <si>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</si>
  <si>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</si>
  <si>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</si>
  <si>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</si>
  <si>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</si>
  <si>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</si>
  <si>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</si>
  <si>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</si>
  <si>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</si>
  <si>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</si>
  <si>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</si>
  <si>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</si>
  <si>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</si>
  <si>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</si>
  <si>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</si>
  <si>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</si>
  <si>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</si>
  <si>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</si>
  <si>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</si>
  <si>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</si>
  <si>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</si>
  <si>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</si>
  <si>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</si>
  <si>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</si>
  <si>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</si>
  <si>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</si>
  <si>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</si>
  <si>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</si>
  <si>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</si>
  <si>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</si>
  <si>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</si>
  <si>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</si>
  <si>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</si>
  <si>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</si>
  <si>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</si>
  <si>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</si>
  <si>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</si>
  <si>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</si>
  <si>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</si>
  <si>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</si>
  <si>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</si>
  <si>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</si>
  <si>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</si>
  <si>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</si>
  <si>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</si>
  <si>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</si>
  <si>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</si>
  <si>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</si>
  <si>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</si>
  <si>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</si>
  <si>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</si>
  <si>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</si>
  <si>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</si>
  <si>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</si>
  <si>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</si>
  <si>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</si>
  <si>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</si>
  <si>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</si>
  <si>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</si>
  <si>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</si>
  <si>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</si>
  <si>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</si>
  <si>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</si>
  <si>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</si>
  <si>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</si>
  <si>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</si>
  <si>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</si>
  <si>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</si>
  <si>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</si>
  <si>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</si>
  <si>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</si>
  <si>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</si>
  <si>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</si>
  <si>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</si>
  <si>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</si>
  <si>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</si>
  <si>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</si>
  <si>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</si>
  <si>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</si>
  <si>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</si>
  <si>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</si>
  <si>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</si>
  <si>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</si>
  <si>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</si>
  <si>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</si>
  <si>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</si>
  <si>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</si>
  <si>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</si>
  <si>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</si>
  <si>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</si>
  <si>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</si>
  <si>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</si>
  <si>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</si>
  <si>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</si>
  <si>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</si>
  <si>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</si>
  <si>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</si>
  <si>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</si>
  <si>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</si>
  <si>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</si>
  <si>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</si>
  <si>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</si>
  <si>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</si>
  <si>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</si>
  <si>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</si>
  <si>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</si>
  <si>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</si>
  <si>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</si>
  <si>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</si>
  <si>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</si>
  <si>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</si>
  <si>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</si>
  <si>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</si>
  <si>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</si>
  <si>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</si>
  <si>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</si>
  <si>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</si>
  <si>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</si>
  <si>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</si>
  <si>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</si>
  <si>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</si>
  <si>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</si>
  <si>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</si>
  <si>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</si>
  <si>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</si>
  <si>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</si>
  <si>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</si>
  <si>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</si>
  <si>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</si>
  <si>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</si>
  <si>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</si>
  <si>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</si>
  <si>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</si>
  <si>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</si>
  <si>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</si>
  <si>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</si>
  <si>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</si>
  <si>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</si>
  <si>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</si>
  <si>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</si>
  <si>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</si>
  <si>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</si>
  <si>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</si>
  <si>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</si>
  <si>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</si>
  <si>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</si>
  <si>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</si>
  <si>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</si>
  <si>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</si>
  <si>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</si>
  <si>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</si>
  <si>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</si>
  <si>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</si>
  <si>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</si>
  <si>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</si>
  <si>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</si>
  <si>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</si>
  <si>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</si>
  <si>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</si>
  <si>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</si>
  <si>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</si>
  <si>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</si>
  <si>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</si>
  <si>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</si>
  <si>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</si>
  <si>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</si>
  <si>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</si>
  <si>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</si>
  <si>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</si>
  <si>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</si>
  <si>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</si>
  <si>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</si>
  <si>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</si>
  <si>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</si>
  <si>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</si>
  <si>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</si>
  <si>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</si>
  <si>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</si>
  <si>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</si>
  <si>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</si>
  <si>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</si>
  <si>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</si>
  <si>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</si>
  <si>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</si>
  <si>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</si>
  <si>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</si>
  <si>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</si>
  <si>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</si>
  <si>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</si>
  <si>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</si>
  <si>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</si>
  <si>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</si>
  <si>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</si>
  <si>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</si>
  <si>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</si>
  <si>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</si>
  <si>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</si>
  <si>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</si>
  <si>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</si>
  <si>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</si>
  <si>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</si>
  <si>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</si>
  <si>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</si>
  <si>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</si>
  <si>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</si>
  <si>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</si>
  <si>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</si>
  <si>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</si>
  <si>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</si>
  <si>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</si>
  <si>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</si>
  <si>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</si>
  <si>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</si>
  <si>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</si>
  <si>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</si>
  <si>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</si>
  <si>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</si>
  <si>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</si>
  <si>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</si>
  <si>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</si>
  <si>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</si>
  <si>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</si>
  <si>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</si>
  <si>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</si>
  <si>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</si>
  <si>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</si>
  <si>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</si>
  <si>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</si>
  <si>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</si>
  <si>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</si>
  <si>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</si>
  <si>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</si>
  <si>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</si>
  <si>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</si>
  <si>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</si>
  <si>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</si>
  <si>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</si>
  <si>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</si>
  <si>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</si>
  <si>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</si>
  <si>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</si>
  <si>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</si>
  <si>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</si>
  <si>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</si>
  <si>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</si>
  <si>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</si>
  <si>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</si>
  <si>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</si>
  <si>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</si>
  <si>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</si>
  <si>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</si>
  <si>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</si>
  <si>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</si>
  <si>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</si>
  <si>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</si>
  <si>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</si>
  <si>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</si>
  <si>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</si>
  <si>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</si>
  <si>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</si>
  <si>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</si>
  <si>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</si>
  <si>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</si>
  <si>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</si>
  <si>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</si>
  <si>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</si>
  <si>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</si>
  <si>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</si>
  <si>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</si>
  <si>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</si>
  <si>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</si>
  <si>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</si>
  <si>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</si>
  <si>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</si>
  <si>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</si>
  <si>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</si>
  <si>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</si>
  <si>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</si>
  <si>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</si>
  <si>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</si>
  <si>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</si>
  <si>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</si>
  <si>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</si>
  <si>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</si>
  <si>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</si>
  <si>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</si>
  <si>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</si>
  <si>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</si>
  <si>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</si>
  <si>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</si>
  <si>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</si>
  <si>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</si>
  <si>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</si>
  <si>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</si>
  <si>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</si>
  <si>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</si>
  <si>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</si>
  <si>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</si>
  <si>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</si>
  <si>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</si>
  <si>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</si>
  <si>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</si>
  <si>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</si>
  <si>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</si>
  <si>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</si>
  <si>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</si>
  <si>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</si>
  <si>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</si>
  <si>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</si>
  <si>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</si>
  <si>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</si>
  <si>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</si>
  <si>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</si>
  <si>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</si>
  <si>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</si>
  <si>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</si>
  <si>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</si>
  <si>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</si>
  <si>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</si>
  <si>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</si>
  <si>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</si>
  <si>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</si>
  <si>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</si>
  <si>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</si>
  <si>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</si>
  <si>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</si>
  <si>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</si>
  <si>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</si>
  <si>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</si>
  <si>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</si>
  <si>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</si>
  <si>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</si>
  <si>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</si>
  <si>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</si>
  <si>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</si>
  <si>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</si>
  <si>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</si>
  <si>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</si>
  <si>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</si>
  <si>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</si>
  <si>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</si>
  <si>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</si>
  <si>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</si>
  <si>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</si>
  <si>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</si>
  <si>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</si>
  <si>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</si>
  <si>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</si>
  <si>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</si>
  <si>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</si>
  <si>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</si>
  <si>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</si>
  <si>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</si>
  <si>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</si>
  <si>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</si>
  <si>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</si>
  <si>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</si>
  <si>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</si>
  <si>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</si>
  <si>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</si>
  <si>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</si>
  <si>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</si>
  <si>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</si>
  <si>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</si>
  <si>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</si>
  <si>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</si>
  <si>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</si>
  <si>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</si>
  <si>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</si>
  <si>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</si>
  <si>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</si>
  <si>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</si>
  <si>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</si>
  <si>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</si>
  <si>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</si>
  <si>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</si>
  <si>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</si>
  <si>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</si>
  <si>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</si>
  <si>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</si>
  <si>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</si>
  <si>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</si>
  <si>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</si>
  <si>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</si>
  <si>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</si>
  <si>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</si>
  <si>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</si>
  <si>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</si>
  <si>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</si>
  <si>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</si>
  <si>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</si>
  <si>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</si>
  <si>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</si>
  <si>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</si>
  <si>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</si>
  <si>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</si>
  <si>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</si>
  <si>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</si>
  <si>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</si>
  <si>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</si>
  <si>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</si>
  <si>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</si>
  <si>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</si>
  <si>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</si>
  <si>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</si>
  <si>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</si>
  <si>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</si>
  <si>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</si>
  <si>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</si>
  <si>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</si>
  <si>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</si>
  <si>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</si>
  <si>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</si>
  <si>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</si>
  <si>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</si>
  <si>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</si>
  <si>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</si>
  <si>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</si>
  <si>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</si>
  <si>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</si>
  <si>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</si>
  <si>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</si>
  <si>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</si>
  <si>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</si>
  <si>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</si>
  <si>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</si>
  <si>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</si>
  <si>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</si>
  <si>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</si>
  <si>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</si>
  <si>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</si>
  <si>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</si>
  <si>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</si>
  <si>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</si>
  <si>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</si>
  <si>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</si>
  <si>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</si>
  <si>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</si>
  <si>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</si>
  <si>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</si>
  <si>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</si>
  <si>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</si>
  <si>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</si>
  <si>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</si>
  <si>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</si>
  <si>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</si>
  <si>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</si>
  <si>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</si>
  <si>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</si>
  <si>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</si>
  <si>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</si>
  <si>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</si>
  <si>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</si>
  <si>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</si>
  <si>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</si>
  <si>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</si>
  <si>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</si>
  <si>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</si>
  <si>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</si>
  <si>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</si>
  <si>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</si>
  <si>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</si>
  <si>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</si>
  <si>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</si>
  <si>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</si>
  <si>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</si>
  <si>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</si>
  <si>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</si>
  <si>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</si>
  <si>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</si>
  <si>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</si>
  <si>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</si>
  <si>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</si>
  <si>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</si>
  <si>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</si>
  <si>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</si>
  <si>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</si>
  <si>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</si>
  <si>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</si>
  <si>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</si>
  <si>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</si>
  <si>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</si>
  <si>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</si>
  <si>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</si>
  <si>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</si>
  <si>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</si>
  <si>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</si>
  <si>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</si>
  <si>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</si>
  <si>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</si>
  <si>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</si>
  <si>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</si>
  <si>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</si>
  <si>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</si>
  <si>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</si>
  <si>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</si>
  <si>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</si>
  <si>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</si>
  <si>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</si>
  <si>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</si>
  <si>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</si>
  <si>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</si>
  <si>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</si>
  <si>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</si>
  <si>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</si>
  <si>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</si>
  <si>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</si>
  <si>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</si>
  <si>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</si>
  <si>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</si>
  <si>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</si>
  <si>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</si>
  <si>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</si>
  <si>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</si>
  <si>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</si>
  <si>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</si>
  <si>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</si>
  <si>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</si>
  <si>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</si>
  <si>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</si>
  <si>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</si>
  <si>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</si>
  <si>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</si>
  <si>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</si>
  <si>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</si>
  <si>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</si>
  <si>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</si>
  <si>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</si>
  <si>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</si>
  <si>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</si>
  <si>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</si>
  <si>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</si>
  <si>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</si>
  <si>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</si>
  <si>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</si>
  <si>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</si>
  <si>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</si>
  <si>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</si>
  <si>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</si>
  <si>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</si>
  <si>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</si>
  <si>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</si>
  <si>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</si>
  <si>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</si>
  <si>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</si>
  <si>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</si>
  <si>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</si>
  <si>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</si>
  <si>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</si>
  <si>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</si>
  <si>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</si>
  <si>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</si>
  <si>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</si>
  <si>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</si>
  <si>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</si>
  <si>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</si>
  <si>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</si>
  <si>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</si>
  <si>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</si>
  <si>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</si>
  <si>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</si>
  <si>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</si>
  <si>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</si>
  <si>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</si>
  <si>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</si>
  <si>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</si>
  <si>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</si>
  <si>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</si>
  <si>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</si>
  <si>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</si>
  <si>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</si>
  <si>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</si>
  <si>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</si>
  <si>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</si>
  <si>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</si>
  <si>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</si>
  <si>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</si>
  <si>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</si>
  <si>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</si>
  <si>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</si>
  <si>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</si>
  <si>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</si>
  <si>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</si>
  <si>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</si>
  <si>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</si>
  <si>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</si>
  <si>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</si>
  <si>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</si>
  <si>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</si>
  <si>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</si>
  <si>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</si>
  <si>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</si>
  <si>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</si>
  <si>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</si>
  <si>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</si>
  <si>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</si>
  <si>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</si>
  <si>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</si>
  <si>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</si>
  <si>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</si>
  <si>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</si>
  <si>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</si>
  <si>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</si>
  <si>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</si>
  <si>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</si>
  <si>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</si>
  <si>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</si>
  <si>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</si>
  <si>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</si>
  <si>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</si>
  <si>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</si>
  <si>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</si>
  <si>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</si>
  <si>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</si>
  <si>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</si>
  <si>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</si>
  <si>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</si>
  <si>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</si>
  <si>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</si>
  <si>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</si>
  <si>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</si>
  <si>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</si>
  <si>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</si>
  <si>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</si>
  <si>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</si>
  <si>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</si>
  <si>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</si>
  <si>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</si>
  <si>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</si>
  <si>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</si>
  <si>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</si>
  <si>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</si>
  <si>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</si>
  <si>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</si>
  <si>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</si>
  <si>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</si>
  <si>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</si>
  <si>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</si>
  <si>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</si>
  <si>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</si>
  <si>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</si>
  <si>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</si>
  <si>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</si>
  <si>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</si>
  <si>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</si>
  <si>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</si>
  <si>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</si>
  <si>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</si>
  <si>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</si>
  <si>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</si>
  <si>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</si>
  <si>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</si>
  <si>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</si>
  <si>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</si>
  <si>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</si>
  <si>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</si>
  <si>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</si>
  <si>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</si>
  <si>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</si>
  <si>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</si>
  <si>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</si>
  <si>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</si>
  <si>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</si>
  <si>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</si>
  <si>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</si>
  <si>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</si>
  <si>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</si>
  <si>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</si>
  <si>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</si>
  <si>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</si>
  <si>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</si>
  <si>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</si>
  <si>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</si>
  <si>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</si>
  <si>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</si>
  <si>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</si>
  <si>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</si>
  <si>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</si>
  <si>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</si>
  <si>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</si>
  <si>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</si>
  <si>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</si>
  <si>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</si>
  <si>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</si>
  <si>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</si>
  <si>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</si>
  <si>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</si>
  <si>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</si>
  <si>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</si>
  <si>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</si>
  <si>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</si>
  <si>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</si>
  <si>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</si>
  <si>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</si>
  <si>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</si>
  <si>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</si>
  <si>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</si>
  <si>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</si>
  <si>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</si>
  <si>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</si>
  <si>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</si>
  <si>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</si>
  <si>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</si>
  <si>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</si>
  <si>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</si>
  <si>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</si>
  <si>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</si>
  <si>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</si>
  <si>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</si>
  <si>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</si>
  <si>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</si>
  <si>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</si>
  <si>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</si>
  <si>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</si>
  <si>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</si>
  <si>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</si>
  <si>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</si>
  <si>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</si>
  <si>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</si>
  <si>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</si>
  <si>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</si>
  <si>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</si>
  <si>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</si>
  <si>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</si>
  <si>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</si>
  <si>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</si>
  <si>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</si>
  <si>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</si>
  <si>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</si>
  <si>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</si>
  <si>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</si>
  <si>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</si>
  <si>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</si>
  <si>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</si>
  <si>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</si>
  <si>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</si>
  <si>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</si>
  <si>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</si>
  <si>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</si>
  <si>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</si>
  <si>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</si>
  <si>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</si>
  <si>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</si>
  <si>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</si>
  <si>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</si>
  <si>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</si>
  <si>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</si>
  <si>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</si>
  <si>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</si>
  <si>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</si>
  <si>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</si>
  <si>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</si>
  <si>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</si>
  <si>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</si>
  <si>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</si>
  <si>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</si>
  <si>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</si>
  <si>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</si>
  <si>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</si>
  <si>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</si>
  <si>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</si>
  <si>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</si>
  <si>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</si>
  <si>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</si>
  <si>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</si>
  <si>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</si>
  <si>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</si>
  <si>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</si>
  <si>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</si>
  <si>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</si>
  <si>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</si>
  <si>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</si>
  <si>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</si>
  <si>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</si>
  <si>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</si>
  <si>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</si>
  <si>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</si>
  <si>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</si>
  <si>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</si>
  <si>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</si>
  <si>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</si>
  <si>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</si>
  <si>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</si>
  <si>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</si>
  <si>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</si>
  <si>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</si>
  <si>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</si>
  <si>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</si>
  <si>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</si>
  <si>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</si>
  <si>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</si>
  <si>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</si>
  <si>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</si>
  <si>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</si>
  <si>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</si>
  <si>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</si>
  <si>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</si>
  <si>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</si>
  <si>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</si>
  <si>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</si>
  <si>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</si>
  <si>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</si>
  <si>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</si>
  <si>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</si>
  <si>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</si>
  <si>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</si>
  <si>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</si>
  <si>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</si>
  <si>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</si>
  <si>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</si>
  <si>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</si>
  <si>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</si>
  <si>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</si>
  <si>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</si>
  <si>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</si>
  <si>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</si>
  <si>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</si>
  <si>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</si>
  <si>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</si>
  <si>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</si>
  <si>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</si>
  <si>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</si>
  <si>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</si>
  <si>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</si>
  <si>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</si>
  <si>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</si>
  <si>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</si>
  <si>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</si>
  <si>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</si>
  <si>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</si>
  <si>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</si>
  <si>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</si>
  <si>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</si>
  <si>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</si>
  <si>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</si>
  <si>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</si>
  <si>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</si>
  <si>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</si>
  <si>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</si>
  <si>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</si>
  <si>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</si>
  <si>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</si>
  <si>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</si>
  <si>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</si>
  <si>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</si>
  <si>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</si>
  <si>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</si>
  <si>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</si>
  <si>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</si>
  <si>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</si>
  <si>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</si>
  <si>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</si>
  <si>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</si>
  <si>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</si>
  <si>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</si>
  <si>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</si>
  <si>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</si>
  <si>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</si>
  <si>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</si>
  <si>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</si>
  <si>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</si>
  <si>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</si>
  <si>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</si>
  <si>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</si>
  <si>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</si>
  <si>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</si>
  <si>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</si>
  <si>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</si>
  <si>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</si>
  <si>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</si>
  <si>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</si>
  <si>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</si>
  <si>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</si>
  <si>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</si>
  <si>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</si>
  <si>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</si>
  <si>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</si>
  <si>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</si>
  <si>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</si>
  <si>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</si>
  <si>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</si>
  <si>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</si>
  <si>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</si>
  <si>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</si>
  <si>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</si>
  <si>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</si>
  <si>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</si>
  <si>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</si>
  <si>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</si>
  <si>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</si>
  <si>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</si>
  <si>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</si>
  <si>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</si>
  <si>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</si>
  <si>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</si>
  <si>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</si>
  <si>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</si>
  <si>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</si>
  <si>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</si>
  <si>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</si>
  <si>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</si>
  <si>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</si>
  <si>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</si>
  <si>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</si>
  <si>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</si>
  <si>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</si>
  <si>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</si>
  <si>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</si>
  <si>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</si>
  <si>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</si>
  <si>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</si>
  <si>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</si>
  <si>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</si>
  <si>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</si>
  <si>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</si>
  <si>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</si>
  <si>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</si>
  <si>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</si>
  <si>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</si>
  <si>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</si>
  <si>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</si>
  <si>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</si>
  <si>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</si>
  <si>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</si>
  <si>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</si>
  <si>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</si>
  <si>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</si>
  <si>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</si>
  <si>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</si>
  <si>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</si>
  <si>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</si>
  <si>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</si>
  <si>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</si>
  <si>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</si>
  <si>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</si>
  <si>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</si>
  <si>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</si>
  <si>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</si>
  <si>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</si>
  <si>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</si>
  <si>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</si>
  <si>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</si>
  <si>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</si>
  <si>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</si>
  <si>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</si>
  <si>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</si>
  <si>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</si>
  <si>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</si>
  <si>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</si>
  <si>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</si>
  <si>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</si>
  <si>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</si>
  <si>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</si>
  <si>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</si>
  <si>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</si>
  <si>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</si>
  <si>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</si>
  <si>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</si>
  <si>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</si>
  <si>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</si>
  <si>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</si>
  <si>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</si>
  <si>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</si>
  <si>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</si>
  <si>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</si>
  <si>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</si>
  <si>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</si>
  <si>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</si>
  <si>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</si>
  <si>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</si>
  <si>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</si>
  <si>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</si>
  <si>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</si>
  <si>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</si>
  <si>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</si>
  <si>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</si>
  <si>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</si>
  <si>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</si>
  <si>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</si>
  <si>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</si>
  <si>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</si>
  <si>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</si>
  <si>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</si>
  <si>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</si>
  <si>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</si>
  <si>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</si>
  <si>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</si>
  <si>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</si>
  <si>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</si>
  <si>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</si>
  <si>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</si>
  <si>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</si>
  <si>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</si>
  <si>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</si>
  <si>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</si>
  <si>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</si>
  <si>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</si>
  <si>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</si>
  <si>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</si>
  <si>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</si>
  <si>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</si>
  <si>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</si>
  <si>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</si>
  <si>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</si>
  <si>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</si>
  <si>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</si>
  <si>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</si>
  <si>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</si>
  <si>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</si>
  <si>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</si>
  <si>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</si>
  <si>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</si>
  <si>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</si>
  <si>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</si>
  <si>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</si>
  <si>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</si>
  <si>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</si>
  <si>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</si>
  <si>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</si>
  <si>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</si>
  <si>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</si>
  <si>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</si>
  <si>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</si>
  <si>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</si>
  <si>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</si>
  <si>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</si>
  <si>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</si>
  <si>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</si>
  <si>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</si>
  <si>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</si>
  <si>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</si>
  <si>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</si>
  <si>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</si>
  <si>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</si>
  <si>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</si>
  <si>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</si>
  <si>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</si>
  <si>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</si>
  <si>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</si>
  <si>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</si>
  <si>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</si>
  <si>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</si>
  <si>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</si>
  <si>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</si>
  <si>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</si>
  <si>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</si>
  <si>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</si>
  <si>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</si>
  <si>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</si>
  <si>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</si>
  <si>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</si>
  <si>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</si>
  <si>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</si>
  <si>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</si>
  <si>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</si>
  <si>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</si>
  <si>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</si>
  <si>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</si>
  <si>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</si>
  <si>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</si>
  <si>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</si>
  <si>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</si>
  <si>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</si>
  <si>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</si>
  <si>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</si>
  <si>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</si>
  <si>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</si>
  <si>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</si>
  <si>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</si>
  <si>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</si>
  <si>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</si>
  <si>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</si>
  <si>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</si>
  <si>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</si>
  <si>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</si>
  <si>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</si>
  <si>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</si>
  <si>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</si>
  <si>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</si>
  <si>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</si>
  <si>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</si>
  <si>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</si>
  <si>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</si>
  <si>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</si>
  <si>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</si>
  <si>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</si>
  <si>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</si>
  <si>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</si>
  <si>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</si>
  <si>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</si>
  <si>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</si>
  <si>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</si>
  <si>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</si>
  <si>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</si>
  <si>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</si>
  <si>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</si>
  <si>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</si>
  <si>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</si>
  <si>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</si>
  <si>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</si>
  <si>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</si>
  <si>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</si>
  <si>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</si>
  <si>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</si>
  <si>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</si>
  <si>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</si>
  <si>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</si>
  <si>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</si>
  <si>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</si>
  <si>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</si>
  <si>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</si>
  <si>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</si>
  <si>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</si>
  <si>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</si>
  <si>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</si>
  <si>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</si>
  <si>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</si>
  <si>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</si>
  <si>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</si>
  <si>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</si>
  <si>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</si>
  <si>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</si>
  <si>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</si>
  <si>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</si>
  <si>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</si>
  <si>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</si>
  <si>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</si>
  <si>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</si>
  <si>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</si>
  <si>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</si>
  <si>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</si>
  <si>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</si>
  <si>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</si>
  <si>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</si>
  <si>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</si>
  <si>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</si>
  <si>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</si>
  <si>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</si>
  <si>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</si>
  <si>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</si>
  <si>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</si>
  <si>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</si>
  <si>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</si>
  <si>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</si>
  <si>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</si>
  <si>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</si>
  <si>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</si>
  <si>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</si>
  <si>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</si>
  <si>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</si>
  <si>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</si>
  <si>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</si>
  <si>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</si>
  <si>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</si>
  <si>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</si>
  <si>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</si>
  <si>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</si>
  <si>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</si>
  <si>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</si>
  <si>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</si>
  <si>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</si>
  <si>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</si>
  <si>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</si>
  <si>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</si>
  <si>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</si>
  <si>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</si>
  <si>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</si>
  <si>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</si>
  <si>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</si>
  <si>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</si>
  <si>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</si>
  <si>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</si>
  <si>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</si>
  <si>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</si>
  <si>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</si>
  <si>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</si>
  <si>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</si>
  <si>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</si>
  <si>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</si>
  <si>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</si>
  <si>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</si>
  <si>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</si>
  <si>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</si>
  <si>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</si>
  <si>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</si>
  <si>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</si>
  <si>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</si>
  <si>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</si>
  <si>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</si>
  <si>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</si>
  <si>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</si>
  <si>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</si>
  <si>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</si>
  <si>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</si>
  <si>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</si>
  <si>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</si>
  <si>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</si>
  <si>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</si>
  <si>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</si>
  <si>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</si>
  <si>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</si>
  <si>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</si>
  <si>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</si>
  <si>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</si>
  <si>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</si>
  <si>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</si>
  <si>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</si>
  <si>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</si>
  <si>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</si>
  <si>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</si>
  <si>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</si>
  <si>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</si>
  <si>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</si>
  <si>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</si>
  <si>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</si>
  <si>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</si>
  <si>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</si>
  <si>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</si>
  <si>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</si>
  <si>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</si>
  <si>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</si>
  <si>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</si>
  <si>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</si>
  <si>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</si>
  <si>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</si>
  <si>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</si>
  <si>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</si>
  <si>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</si>
  <si>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</si>
  <si>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</si>
  <si>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</si>
  <si>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</si>
  <si>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</si>
  <si>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</si>
  <si>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</si>
  <si>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</si>
  <si>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</si>
  <si>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</si>
  <si>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</si>
  <si>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</si>
  <si>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</si>
  <si>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</si>
  <si>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</si>
  <si>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</si>
  <si>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</si>
  <si>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</si>
  <si>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</si>
  <si>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</si>
  <si>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</si>
  <si>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</si>
  <si>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</si>
  <si>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</si>
  <si>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</si>
  <si>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</si>
  <si>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</si>
  <si>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</si>
  <si>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</si>
  <si>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</si>
  <si>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</si>
  <si>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</si>
  <si>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</si>
  <si>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</si>
  <si>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</si>
  <si>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</si>
  <si>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</si>
  <si>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</si>
  <si>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</si>
  <si>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</si>
  <si>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</si>
  <si>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</si>
  <si>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</si>
  <si>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</si>
  <si>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</si>
  <si>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</si>
  <si>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</si>
  <si>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</si>
  <si>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</si>
  <si>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</si>
  <si>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</si>
  <si>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</si>
  <si>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</si>
  <si>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</si>
  <si>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</si>
  <si>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</si>
  <si>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</si>
  <si>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</si>
  <si>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</si>
  <si>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</si>
  <si>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</si>
  <si>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</si>
  <si>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</si>
  <si>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</si>
  <si>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</si>
  <si>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</si>
  <si>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</si>
  <si>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</si>
  <si>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</si>
  <si>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</si>
  <si>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</si>
  <si>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</si>
  <si>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</si>
  <si>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</si>
  <si>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</si>
  <si>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</si>
  <si>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</si>
  <si>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</si>
  <si>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</si>
  <si>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</si>
  <si>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</si>
  <si>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</si>
  <si>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</si>
  <si>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</si>
  <si>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</si>
  <si>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</si>
  <si>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</si>
  <si>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</si>
  <si>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</si>
  <si>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</si>
  <si>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</si>
  <si>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</si>
  <si>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</si>
  <si>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</si>
  <si>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</si>
  <si>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</si>
  <si>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</si>
  <si>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</si>
  <si>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</si>
  <si>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</si>
  <si>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</si>
  <si>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</si>
  <si>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</si>
  <si>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</si>
  <si>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</si>
  <si>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</si>
  <si>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</si>
  <si>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</si>
  <si>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</si>
  <si>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</si>
  <si>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</si>
  <si>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</si>
  <si>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</si>
  <si>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</si>
  <si>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</si>
  <si>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</si>
  <si>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</si>
  <si>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</si>
  <si>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</si>
  <si>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</si>
  <si>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</si>
  <si>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</si>
  <si>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</si>
  <si>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</si>
  <si>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</si>
  <si>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</si>
  <si>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</si>
  <si>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</si>
  <si>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</si>
  <si>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</si>
  <si>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</si>
  <si>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</si>
  <si>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</si>
  <si>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</si>
  <si>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</si>
  <si>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</si>
  <si>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</si>
  <si>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</si>
  <si>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</si>
  <si>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</si>
  <si>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</si>
  <si>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</si>
  <si>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</si>
  <si>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</si>
  <si>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</si>
  <si>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</si>
  <si>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</si>
  <si>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</si>
  <si>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</si>
  <si>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</si>
  <si>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</si>
  <si>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</si>
  <si>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</si>
  <si>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</si>
  <si>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</si>
  <si>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</si>
  <si>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</si>
  <si>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</si>
  <si>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</si>
  <si>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</si>
  <si>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</si>
  <si>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</si>
  <si>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</si>
  <si>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</si>
  <si>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</si>
  <si>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</si>
  <si>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</si>
  <si>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</si>
  <si>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</si>
  <si>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</si>
  <si>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</si>
  <si>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</si>
  <si>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</si>
  <si>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</si>
  <si>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</si>
  <si>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</si>
  <si>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</si>
  <si>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</si>
  <si>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</si>
  <si>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</si>
  <si>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</si>
  <si>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</si>
  <si>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</si>
  <si>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</si>
  <si>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</si>
  <si>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</si>
  <si>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</si>
  <si>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</si>
  <si>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</si>
  <si>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</si>
  <si>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</si>
  <si>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</si>
  <si>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</si>
  <si>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</si>
  <si>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</si>
  <si>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</si>
  <si>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</si>
  <si>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</si>
  <si>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</si>
  <si>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</si>
  <si>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</si>
  <si>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</si>
  <si>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</si>
  <si>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</si>
  <si>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</si>
  <si>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</si>
  <si>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</si>
  <si>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</si>
  <si>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</si>
  <si>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</si>
  <si>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</si>
  <si>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</si>
  <si>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</si>
  <si>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</si>
  <si>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</si>
  <si>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</si>
  <si>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</si>
  <si>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</si>
  <si>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</si>
  <si>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</si>
  <si>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</si>
  <si>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</si>
  <si>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</si>
  <si>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</si>
  <si>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</si>
  <si>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</si>
  <si>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</si>
  <si>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</si>
  <si>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</si>
  <si>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</si>
  <si>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</si>
  <si>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</si>
  <si>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</si>
  <si>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</si>
  <si>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</si>
  <si>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</si>
  <si>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</si>
  <si>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</si>
  <si>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</si>
  <si>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</si>
  <si>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</si>
  <si>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</si>
  <si>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</si>
  <si>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</si>
  <si>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</si>
  <si>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</si>
  <si>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</si>
  <si>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</si>
  <si>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</si>
  <si>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</si>
  <si>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</si>
  <si>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</si>
  <si>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</si>
  <si>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</si>
  <si>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</si>
  <si>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</si>
  <si>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</si>
  <si>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</si>
  <si>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</si>
  <si>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</si>
  <si>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</si>
  <si>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</si>
  <si>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</si>
  <si>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</si>
  <si>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</si>
  <si>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</si>
  <si>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</si>
  <si>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</si>
  <si>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</si>
  <si>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</si>
  <si>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</si>
  <si>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</si>
  <si>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</si>
  <si>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</si>
  <si>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</si>
  <si>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</si>
  <si>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</si>
  <si>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</si>
  <si>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</si>
  <si>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</si>
  <si>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</si>
  <si>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</si>
  <si>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</si>
  <si>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</si>
  <si>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</si>
  <si>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</si>
  <si>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</si>
  <si>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</si>
  <si>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</si>
  <si>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</si>
  <si>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</si>
  <si>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</si>
  <si>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</si>
  <si>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</si>
  <si>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</si>
  <si>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</si>
  <si>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</si>
  <si>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</si>
  <si>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</si>
  <si>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</si>
  <si>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</si>
  <si>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</si>
  <si>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</si>
  <si>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</si>
  <si>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</si>
  <si>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</si>
  <si>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</si>
  <si>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</si>
  <si>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</si>
  <si>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</si>
  <si>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</si>
  <si>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</si>
  <si>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</si>
  <si>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</si>
  <si>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</si>
  <si>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</si>
  <si>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</si>
  <si>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</si>
  <si>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</si>
  <si>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</si>
  <si>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</si>
  <si>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</si>
  <si>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</si>
  <si>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</si>
  <si>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</si>
  <si>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</si>
  <si>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</si>
  <si>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</si>
  <si>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</si>
  <si>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</si>
  <si>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</si>
  <si>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</si>
  <si>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</si>
  <si>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</si>
  <si>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</si>
  <si>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</si>
  <si>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</si>
  <si>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</si>
  <si>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</si>
  <si>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</si>
  <si>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</si>
  <si>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</si>
  <si>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</si>
  <si>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</si>
  <si>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</si>
  <si>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</si>
  <si>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</si>
  <si>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</si>
  <si>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</si>
  <si>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</si>
  <si>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</si>
  <si>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</si>
  <si>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</si>
  <si>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</si>
  <si>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</si>
  <si>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</si>
  <si>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</si>
  <si>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</si>
  <si>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</si>
  <si>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</si>
  <si>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</si>
  <si>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</si>
  <si>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</si>
  <si>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</si>
  <si>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</si>
  <si>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</si>
  <si>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</si>
  <si>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</si>
  <si>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</si>
  <si>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</si>
  <si>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</si>
  <si>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</si>
  <si>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</si>
  <si>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</si>
  <si>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</si>
  <si>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</si>
  <si>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</si>
  <si>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</si>
  <si>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</si>
  <si>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</si>
  <si>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</si>
  <si>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</si>
  <si>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</si>
  <si>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</si>
  <si>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</si>
  <si>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</si>
  <si>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</si>
  <si>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</si>
  <si>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</si>
  <si>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</si>
  <si>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</si>
  <si>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</si>
  <si>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</si>
  <si>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</si>
  <si>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</si>
  <si>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</si>
  <si>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</si>
  <si>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</si>
  <si>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</si>
  <si>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</si>
  <si>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</si>
  <si>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</si>
  <si>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</si>
  <si>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</si>
  <si>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</si>
  <si>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</si>
  <si>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</si>
  <si>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</si>
  <si>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</si>
  <si>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</si>
  <si>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</si>
  <si>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</si>
  <si>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</si>
  <si>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</si>
  <si>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</si>
  <si>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</si>
  <si>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</si>
  <si>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</si>
  <si>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</si>
  <si>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</si>
  <si>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</si>
  <si>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</si>
  <si>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</si>
  <si>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</si>
  <si>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</si>
  <si>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</si>
  <si>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</si>
  <si>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</si>
  <si>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</si>
  <si>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</si>
  <si>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</si>
  <si>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</si>
  <si>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</si>
  <si>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</si>
  <si>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</si>
  <si>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</si>
  <si>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</si>
  <si>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</si>
  <si>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</si>
  <si>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</si>
  <si>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</si>
  <si>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</si>
  <si>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</si>
  <si>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</si>
  <si>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</si>
  <si>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</si>
  <si>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</si>
  <si>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</si>
  <si>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</si>
  <si>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</si>
  <si>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</si>
  <si>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</si>
  <si>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</si>
  <si>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</si>
  <si>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</si>
  <si>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</si>
  <si>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</si>
  <si>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</si>
  <si>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</si>
  <si>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</si>
  <si>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</si>
  <si>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</si>
  <si>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</si>
  <si>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</si>
  <si>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</si>
  <si>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</si>
  <si>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</si>
  <si>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</si>
  <si>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</si>
  <si>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</si>
  <si>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</si>
  <si>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</si>
  <si>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</si>
  <si>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</si>
  <si>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</si>
  <si>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</si>
  <si>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</si>
  <si>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</si>
  <si>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</si>
  <si>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</si>
  <si>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</si>
  <si>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</si>
  <si>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</si>
  <si>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</si>
  <si>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</si>
  <si>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</si>
  <si>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</si>
  <si>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</si>
  <si>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</si>
  <si>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</si>
  <si>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</si>
  <si>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</si>
  <si>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</si>
  <si>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</si>
  <si>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</si>
  <si>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</si>
  <si>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</si>
  <si>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</si>
  <si>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</si>
  <si>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</si>
  <si>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</si>
  <si>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</si>
  <si>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</si>
  <si>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</si>
  <si>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</si>
  <si>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</si>
  <si>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</si>
  <si>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</si>
  <si>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</si>
  <si>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</si>
  <si>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</si>
  <si>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</si>
  <si>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</si>
  <si>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</si>
  <si>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</si>
  <si>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</si>
  <si>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</si>
  <si>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</si>
  <si>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</si>
  <si>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</si>
  <si>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</si>
  <si>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</si>
  <si>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</si>
  <si>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</si>
  <si>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</si>
  <si>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</si>
  <si>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</si>
  <si>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</si>
  <si>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</si>
  <si>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</si>
  <si>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</si>
  <si>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</si>
  <si>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</si>
  <si>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</si>
  <si>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</si>
  <si>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</si>
  <si>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</si>
  <si>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</si>
  <si>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</si>
  <si>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</si>
  <si>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</si>
  <si>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</si>
  <si>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</si>
  <si>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</si>
  <si>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</si>
  <si>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</si>
  <si>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</si>
  <si>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</si>
  <si>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</si>
  <si>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</si>
  <si>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</si>
  <si>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</si>
  <si>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</si>
  <si>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</si>
  <si>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</si>
  <si>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</si>
  <si>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</si>
  <si>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</si>
  <si>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</si>
  <si>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</si>
  <si>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</si>
  <si>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</si>
  <si>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</si>
  <si>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</si>
  <si>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</si>
  <si>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</si>
  <si>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</si>
  <si>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</si>
  <si>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</si>
  <si>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</si>
  <si>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</si>
  <si>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</si>
  <si>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</si>
  <si>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</si>
  <si>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</si>
  <si>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</si>
  <si>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</si>
  <si>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</si>
  <si>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</si>
  <si>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</si>
  <si>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</si>
  <si>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</si>
  <si>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</si>
  <si>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</si>
  <si>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</si>
  <si>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</si>
  <si>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</si>
  <si>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</si>
  <si>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</si>
  <si>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</si>
  <si>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</si>
  <si>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</si>
  <si>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</si>
  <si>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</si>
  <si>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</si>
  <si>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</si>
  <si>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</si>
  <si>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</si>
  <si>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</si>
  <si>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</si>
  <si>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</si>
  <si>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</si>
  <si>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</si>
  <si>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</si>
  <si>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</si>
  <si>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</si>
  <si>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</si>
  <si>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</si>
  <si>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</si>
  <si>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</si>
  <si>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</si>
  <si>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</si>
  <si>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</si>
  <si>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</si>
  <si>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</si>
  <si>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</si>
  <si>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</si>
  <si>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</si>
  <si>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</si>
  <si>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</si>
  <si>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</si>
  <si>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</si>
  <si>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</si>
  <si>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</si>
  <si>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</si>
  <si>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</si>
  <si>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</si>
  <si>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</si>
  <si>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</si>
  <si>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</si>
  <si>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</si>
  <si>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</si>
  <si>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</si>
  <si>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</si>
  <si>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</si>
  <si>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</si>
  <si>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</si>
  <si>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</si>
  <si>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</si>
  <si>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</si>
  <si>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</si>
  <si>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</si>
  <si>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</si>
  <si>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</si>
  <si>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</si>
  <si>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</si>
  <si>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</si>
  <si>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</si>
  <si>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</si>
  <si>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</si>
  <si>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</si>
  <si>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</si>
  <si>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</si>
  <si>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</si>
  <si>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</si>
  <si>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</si>
  <si>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</si>
  <si>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</si>
  <si>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</si>
  <si>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</si>
  <si>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</si>
  <si>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</si>
  <si>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</si>
  <si>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</si>
  <si>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</si>
  <si>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</si>
  <si>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</si>
  <si>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</si>
  <si>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</si>
  <si>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</si>
  <si>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</si>
  <si>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</si>
  <si>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</si>
  <si>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</si>
  <si>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</si>
  <si>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</si>
  <si>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</si>
  <si>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</si>
  <si>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</si>
  <si>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</si>
  <si>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</si>
  <si>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</si>
  <si>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</si>
  <si>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</si>
  <si>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</si>
  <si>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</si>
  <si>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</si>
  <si>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</si>
  <si>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</si>
  <si>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</si>
  <si>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</si>
  <si>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</si>
  <si>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</si>
  <si>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</si>
  <si>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</si>
  <si>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</si>
  <si>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</si>
  <si>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</si>
  <si>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</si>
  <si>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</si>
  <si>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</si>
  <si>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</si>
  <si>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</si>
  <si>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</si>
  <si>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</si>
  <si>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</si>
  <si>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</si>
  <si>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</si>
  <si>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</si>
  <si>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</si>
  <si>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</si>
  <si>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</si>
  <si>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</si>
  <si>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</si>
  <si>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</si>
  <si>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</si>
  <si>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</si>
  <si>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</si>
  <si>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</si>
  <si>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</si>
  <si>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</si>
  <si>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</si>
  <si>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</si>
  <si>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</si>
  <si>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</si>
  <si>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</si>
  <si>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</si>
  <si>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</si>
  <si>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</si>
  <si>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</si>
  <si>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</si>
  <si>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</si>
  <si>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</si>
  <si>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</si>
  <si>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</si>
  <si>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</si>
  <si>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</si>
  <si>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</si>
  <si>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</si>
  <si>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</si>
  <si>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</si>
  <si>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</si>
  <si>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</si>
  <si>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</si>
  <si>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</si>
  <si>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</si>
  <si>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</si>
  <si>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</si>
  <si>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</si>
  <si>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</si>
  <si>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</si>
  <si>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</si>
  <si>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</si>
  <si>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</si>
  <si>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</si>
  <si>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</si>
  <si>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</si>
  <si>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</si>
  <si>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</si>
  <si>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</si>
  <si>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</si>
  <si>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</si>
  <si>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</si>
  <si>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</si>
  <si>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</si>
  <si>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</si>
  <si>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</si>
  <si>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</si>
  <si>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</si>
  <si>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</si>
  <si>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</si>
  <si>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</si>
  <si>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</si>
  <si>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</si>
  <si>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</si>
  <si>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</si>
  <si>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</si>
  <si>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</si>
  <si>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</si>
  <si>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</si>
  <si>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</si>
  <si>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</si>
  <si>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</si>
  <si>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</si>
  <si>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</si>
  <si>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</si>
  <si>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</si>
  <si>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</si>
  <si>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</si>
  <si>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</si>
  <si>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</si>
  <si>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</si>
  <si>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</si>
  <si>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</si>
  <si>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</si>
  <si>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</si>
  <si>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</si>
  <si>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</si>
  <si>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</si>
  <si>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</si>
  <si>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</si>
  <si>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</si>
  <si>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</si>
  <si>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</si>
  <si>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</si>
  <si>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</si>
  <si>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</si>
  <si>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</si>
  <si>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</si>
  <si>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</si>
  <si>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</si>
  <si>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</si>
  <si>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</si>
  <si>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</si>
  <si>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</si>
  <si>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</si>
  <si>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</si>
  <si>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</si>
  <si>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</si>
  <si>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</si>
  <si>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</si>
  <si>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</si>
  <si>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</si>
  <si>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</si>
  <si>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</si>
  <si>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</si>
  <si>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</si>
  <si>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</si>
  <si>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</si>
  <si>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</si>
  <si>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</si>
  <si>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</si>
  <si>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</si>
  <si>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</si>
  <si>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</si>
  <si>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</si>
  <si>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</si>
  <si>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</si>
  <si>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</si>
  <si>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</si>
  <si>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</si>
  <si>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</si>
  <si>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</si>
  <si>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</si>
  <si>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</si>
  <si>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</si>
  <si>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</si>
  <si>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</si>
  <si>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</si>
  <si>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</si>
  <si>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</si>
  <si>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</si>
  <si>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</si>
  <si>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</si>
  <si>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</si>
  <si>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</si>
  <si>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</si>
  <si>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</si>
  <si>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</si>
  <si>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</si>
  <si>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</si>
  <si>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</si>
  <si>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</si>
  <si>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</si>
  <si>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</si>
  <si>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</si>
  <si>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</si>
  <si>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</si>
  <si>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</si>
  <si>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</si>
  <si>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</si>
  <si>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</si>
  <si>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</si>
  <si>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</si>
  <si>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</si>
  <si>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</si>
  <si>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</si>
  <si>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</si>
  <si>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</si>
  <si>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</si>
  <si>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</si>
  <si>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</si>
  <si>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</si>
  <si>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</si>
  <si>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</si>
  <si>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</si>
  <si>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</si>
  <si>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</si>
  <si>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</si>
  <si>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</si>
  <si>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</si>
  <si>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</si>
  <si>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</si>
  <si>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</si>
  <si>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</si>
  <si>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</si>
  <si>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</si>
  <si>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</si>
  <si>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</si>
  <si>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</si>
  <si>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</si>
  <si>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</si>
  <si>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</si>
  <si>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</si>
  <si>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</si>
  <si>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</si>
  <si>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</si>
  <si>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</si>
  <si>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</si>
  <si>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</si>
  <si>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</si>
  <si>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</si>
  <si>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</si>
  <si>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</si>
  <si>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</si>
  <si>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</si>
  <si>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</si>
  <si>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</si>
  <si>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</si>
  <si>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</si>
  <si>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</si>
  <si>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</si>
  <si>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</si>
  <si>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</si>
  <si>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</si>
  <si>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</si>
  <si>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</si>
  <si>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</si>
  <si>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</si>
  <si>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</si>
  <si>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</si>
  <si>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</si>
  <si>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</si>
  <si>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</si>
  <si>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</si>
  <si>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</si>
  <si>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</si>
  <si>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</si>
  <si>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</si>
  <si>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</si>
  <si>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</si>
  <si>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</si>
  <si>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</si>
  <si>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</si>
  <si>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</si>
  <si>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</si>
  <si>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</si>
  <si>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</si>
  <si>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</si>
  <si>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</si>
  <si>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</si>
  <si>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</si>
  <si>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</si>
  <si>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</si>
  <si>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</si>
  <si>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</si>
  <si>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</si>
  <si>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</si>
  <si>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</si>
  <si>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</si>
  <si>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</si>
  <si>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</si>
  <si>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</si>
  <si>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</si>
  <si>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</si>
  <si>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</si>
  <si>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</si>
  <si>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</si>
  <si>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</si>
  <si>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</si>
  <si>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</si>
  <si>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</si>
  <si>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</si>
  <si>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</si>
  <si>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</si>
  <si>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</si>
  <si>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</si>
  <si>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</si>
  <si>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</si>
  <si>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</si>
  <si>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</si>
  <si>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</si>
  <si>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</si>
  <si>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</si>
  <si>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</si>
  <si>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</si>
  <si>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</si>
  <si>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</si>
  <si>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</si>
  <si>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</si>
  <si>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</si>
  <si>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</si>
  <si>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</si>
  <si>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</si>
  <si>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</si>
  <si>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</si>
  <si>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</si>
  <si>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</si>
  <si>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</si>
  <si>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</si>
  <si>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</si>
  <si>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</si>
  <si>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</si>
  <si>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</si>
  <si>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</si>
  <si>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</si>
  <si>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</si>
  <si>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</si>
  <si>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</si>
  <si>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</si>
  <si>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</si>
  <si>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</si>
  <si>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</si>
  <si>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</si>
  <si>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</si>
  <si>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</si>
  <si>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</si>
  <si>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</si>
  <si>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</si>
  <si>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</si>
  <si>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</si>
  <si>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</si>
  <si>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</si>
  <si>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</si>
  <si>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</si>
  <si>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</si>
  <si>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</si>
  <si>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</si>
  <si>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</si>
  <si>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</si>
  <si>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</si>
  <si>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</si>
  <si>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</si>
  <si>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</si>
  <si>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</si>
  <si>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</si>
  <si>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</si>
  <si>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</si>
  <si>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</si>
  <si>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</si>
  <si>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</si>
  <si>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</si>
  <si>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</si>
  <si>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</si>
  <si>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</si>
  <si>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</si>
  <si>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</si>
  <si>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</si>
  <si>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</si>
  <si>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</si>
  <si>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</si>
  <si>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</si>
  <si>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</si>
  <si>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</si>
  <si>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</si>
  <si>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</si>
  <si>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</si>
  <si>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</si>
  <si>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</si>
  <si>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</si>
  <si>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</si>
  <si>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</si>
  <si>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</si>
  <si>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</si>
  <si>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</si>
  <si>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</si>
  <si>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</si>
  <si>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</si>
  <si>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</si>
  <si>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</si>
  <si>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</si>
  <si>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</si>
  <si>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</si>
  <si>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</si>
  <si>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</si>
  <si>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</si>
  <si>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</si>
  <si>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</si>
  <si>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</si>
  <si>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</si>
  <si>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</si>
  <si>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</si>
  <si>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</si>
  <si>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</si>
  <si>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</si>
  <si>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</si>
  <si>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</si>
  <si>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</si>
  <si>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</si>
  <si>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</si>
  <si>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</si>
  <si>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</si>
  <si>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</si>
  <si>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</si>
  <si>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</si>
  <si>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</si>
  <si>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</si>
  <si>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</si>
  <si>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</si>
  <si>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</si>
  <si>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</si>
  <si>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</si>
  <si>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</si>
  <si>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</si>
  <si>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</si>
  <si>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</si>
  <si>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</si>
  <si>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</si>
  <si>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</si>
  <si>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</si>
  <si>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</si>
  <si>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</si>
  <si>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</si>
  <si>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</si>
  <si>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</si>
  <si>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</si>
  <si>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</si>
  <si>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</si>
  <si>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</si>
  <si>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</si>
  <si>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</si>
  <si>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</si>
  <si>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</si>
  <si>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</si>
  <si>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</si>
  <si>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</si>
  <si>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</si>
  <si>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</si>
  <si>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</si>
  <si>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</si>
  <si>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</si>
  <si>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</si>
  <si>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</si>
  <si>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</si>
  <si>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</si>
  <si>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</si>
  <si>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</si>
  <si>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</si>
  <si>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</si>
  <si>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</si>
  <si>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</si>
  <si>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</si>
  <si>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</si>
  <si>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</si>
  <si>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</si>
  <si>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</si>
  <si>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</si>
  <si>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</si>
  <si>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</si>
  <si>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</si>
  <si>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</si>
  <si>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</si>
  <si>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</si>
  <si>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</si>
  <si>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</si>
  <si>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</si>
  <si>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</si>
  <si>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</si>
  <si>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</si>
  <si>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</si>
  <si>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</si>
  <si>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</si>
  <si>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</si>
  <si>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</si>
  <si>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</si>
  <si>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</si>
  <si>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</si>
  <si>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</si>
  <si>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</si>
  <si>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</si>
  <si>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</si>
  <si>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</si>
  <si>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</si>
  <si>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</si>
  <si>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</si>
  <si>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</si>
  <si>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</si>
  <si>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</si>
  <si>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</si>
  <si>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</si>
  <si>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</si>
  <si>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</si>
  <si>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</si>
  <si>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</si>
  <si>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</si>
  <si>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</si>
  <si>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</si>
  <si>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</si>
  <si>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</si>
  <si>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</si>
  <si>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</si>
  <si>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</si>
  <si>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</si>
  <si>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</si>
  <si>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</si>
  <si>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</si>
  <si>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</si>
  <si>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</si>
  <si>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</si>
  <si>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</si>
  <si>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</si>
  <si>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</si>
  <si>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</si>
  <si>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</si>
  <si>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</si>
  <si>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</si>
  <si>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</si>
  <si>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</si>
  <si>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</si>
  <si>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</si>
  <si>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</si>
  <si>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</si>
  <si>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</si>
  <si>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</si>
  <si>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</si>
  <si>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</si>
  <si>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</si>
  <si>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</si>
  <si>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</si>
  <si>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</si>
  <si>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</si>
  <si>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</si>
  <si>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</si>
  <si>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</si>
  <si>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</si>
  <si>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</si>
  <si>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</si>
  <si>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</si>
  <si>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</si>
  <si>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</si>
  <si>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</si>
  <si>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</si>
  <si>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</si>
  <si>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</si>
  <si>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</si>
  <si>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</si>
  <si>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</si>
  <si>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</si>
  <si>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</si>
  <si>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</si>
  <si>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</si>
  <si>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</si>
  <si>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</si>
  <si>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</si>
  <si>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</si>
  <si>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</si>
  <si>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</si>
  <si>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</si>
  <si>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</si>
  <si>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</si>
  <si>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</si>
  <si>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</si>
  <si>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</si>
  <si>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</si>
  <si>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</si>
  <si>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</si>
  <si>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</si>
  <si>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</si>
  <si>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</si>
  <si>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</si>
  <si>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</si>
  <si>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</si>
  <si>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</si>
  <si>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</si>
  <si>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</si>
  <si>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</si>
  <si>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</si>
  <si>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</si>
  <si>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</si>
  <si>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</si>
  <si>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</si>
  <si>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</si>
  <si>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</si>
  <si>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</si>
  <si>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</si>
  <si>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</si>
  <si>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</si>
  <si>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</si>
  <si>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</si>
  <si>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</si>
  <si>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</si>
  <si>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</si>
  <si>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</si>
  <si>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</si>
  <si>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</si>
  <si>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</si>
  <si>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</si>
  <si>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</si>
  <si>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</si>
  <si>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</si>
  <si>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</si>
  <si>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</si>
  <si>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</si>
  <si>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</si>
  <si>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</si>
  <si>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</si>
  <si>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</si>
  <si>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</si>
  <si>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</si>
  <si>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</si>
  <si>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</si>
  <si>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</si>
  <si>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</si>
  <si>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</si>
  <si>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</si>
  <si>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</si>
  <si>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</si>
  <si>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</si>
  <si>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</si>
  <si>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</si>
  <si>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</si>
  <si>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</si>
  <si>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</si>
  <si>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</si>
  <si>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</si>
  <si>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</si>
  <si>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</si>
  <si>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</si>
  <si>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</si>
  <si>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</si>
  <si>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</si>
  <si>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</si>
  <si>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</si>
  <si>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</si>
  <si>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</si>
  <si>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</si>
  <si>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</si>
  <si>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</si>
  <si>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</si>
  <si>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</si>
  <si>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</si>
  <si>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</si>
  <si>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</si>
  <si>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</si>
  <si>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</si>
  <si>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</si>
  <si>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</si>
  <si>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</si>
  <si>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</si>
  <si>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</si>
  <si>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</si>
  <si>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</si>
  <si>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</si>
  <si>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</si>
  <si>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</si>
  <si>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</si>
  <si>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</si>
  <si>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</si>
  <si>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</si>
  <si>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</si>
  <si>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</si>
  <si>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</si>
  <si>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</si>
  <si>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</si>
  <si>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</si>
  <si>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</si>
  <si>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</si>
  <si>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</si>
  <si>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</si>
  <si>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</si>
  <si>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</si>
  <si>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</si>
  <si>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</si>
  <si>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</si>
  <si>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</si>
  <si>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</si>
  <si>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</si>
  <si>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</si>
  <si>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</si>
  <si>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</si>
  <si>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</si>
  <si>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</si>
  <si>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</si>
  <si>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</si>
  <si>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</si>
  <si>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</si>
  <si>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</si>
  <si>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</si>
  <si>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</si>
  <si>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</si>
  <si>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</si>
  <si>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</si>
  <si>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</si>
  <si>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</si>
  <si>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</si>
  <si>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</si>
  <si>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</si>
  <si>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</si>
  <si>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</si>
  <si>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</si>
  <si>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</si>
  <si>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</si>
  <si>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</si>
  <si>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</si>
  <si>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</si>
  <si>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</si>
  <si>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</si>
  <si>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</si>
  <si>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</si>
  <si>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</si>
  <si>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</si>
  <si>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</si>
  <si>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</si>
  <si>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</si>
  <si>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</si>
  <si>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</si>
  <si>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</si>
  <si>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</si>
  <si>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</si>
  <si>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</si>
  <si>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</si>
  <si>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</si>
  <si>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</si>
  <si>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</si>
  <si>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</si>
  <si>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</si>
  <si>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</si>
  <si>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</si>
  <si>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</si>
  <si>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</si>
  <si>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</si>
  <si>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</si>
  <si>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</si>
  <si>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</si>
  <si>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</si>
  <si>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</si>
  <si>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</si>
  <si>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</si>
  <si>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</si>
  <si>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</si>
  <si>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</si>
  <si>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</si>
  <si>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</si>
  <si>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</si>
  <si>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</si>
  <si>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</si>
  <si>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</si>
  <si>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</si>
  <si>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</si>
  <si>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</si>
  <si>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</si>
  <si>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</si>
  <si>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</si>
  <si>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</si>
  <si>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</si>
  <si>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</si>
  <si>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</si>
  <si>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</si>
  <si>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</si>
  <si>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</si>
  <si>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</si>
  <si>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</si>
  <si>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</si>
  <si>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</si>
  <si>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</si>
  <si>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</si>
  <si>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</si>
  <si>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</si>
  <si>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</si>
  <si>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</si>
  <si>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</si>
  <si>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</si>
  <si>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</si>
  <si>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</si>
  <si>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</si>
  <si>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</si>
  <si>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</si>
  <si>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</si>
  <si>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</si>
  <si>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</si>
  <si>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</si>
  <si>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</si>
  <si>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</si>
  <si>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</si>
  <si>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</si>
  <si>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</si>
  <si>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</si>
  <si>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</si>
  <si>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</si>
  <si>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</si>
  <si>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</si>
  <si>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</si>
  <si>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</si>
  <si>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</si>
  <si>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</si>
  <si>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</si>
  <si>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</si>
  <si>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</si>
  <si>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</si>
  <si>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</si>
  <si>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</si>
  <si>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</si>
  <si>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</si>
  <si>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</si>
  <si>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</si>
  <si>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</si>
  <si>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</si>
  <si>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</si>
  <si>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</si>
  <si>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</si>
  <si>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</si>
  <si>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</si>
  <si>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</si>
  <si>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</si>
  <si>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</si>
  <si>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</si>
  <si>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</si>
  <si>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</si>
  <si>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</si>
  <si>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</si>
  <si>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</si>
  <si>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</si>
  <si>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</si>
  <si>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</si>
  <si>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</si>
  <si>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</si>
  <si>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</si>
  <si>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</si>
  <si>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</si>
  <si>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</si>
  <si>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</si>
  <si>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</si>
  <si>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</si>
  <si>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</si>
  <si>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</si>
  <si>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</si>
  <si>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</si>
  <si>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</si>
  <si>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</si>
  <si>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</si>
  <si>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</si>
  <si>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</si>
  <si>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</si>
  <si>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</si>
  <si>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</si>
  <si>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</si>
  <si>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</si>
  <si>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</si>
  <si>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</si>
  <si>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</si>
  <si>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</si>
  <si>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</si>
  <si>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</si>
  <si>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</si>
  <si>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</si>
  <si>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</si>
  <si>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</si>
  <si>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</si>
  <si>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</si>
  <si>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</si>
  <si>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</si>
  <si>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</si>
  <si>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</si>
  <si>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</si>
  <si>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</si>
  <si>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</si>
  <si>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</si>
  <si>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</si>
  <si>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</si>
  <si>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</si>
  <si>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</si>
  <si>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</si>
  <si>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</si>
  <si>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</si>
  <si>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</si>
  <si>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</si>
  <si>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</si>
  <si>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</si>
  <si>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</si>
  <si>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</si>
  <si>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</si>
  <si>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</si>
  <si>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</si>
  <si>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</si>
  <si>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</si>
  <si>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</si>
  <si>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</si>
  <si>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</si>
  <si>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</si>
  <si>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</si>
  <si>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</si>
  <si>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</si>
  <si>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</si>
  <si>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</si>
  <si>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</si>
  <si>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</si>
  <si>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</si>
  <si>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</si>
  <si>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</si>
  <si>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</si>
  <si>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</si>
  <si>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</si>
  <si>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</si>
  <si>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</si>
  <si>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</si>
  <si>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</si>
  <si>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</si>
  <si>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</si>
  <si>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</si>
  <si>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</si>
  <si>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</si>
  <si>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</si>
  <si>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</si>
  <si>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</si>
  <si>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</si>
  <si>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</si>
  <si>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</si>
  <si>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</si>
  <si>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</si>
  <si>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</si>
  <si>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</si>
  <si>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</si>
  <si>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</si>
  <si>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</si>
  <si>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</si>
  <si>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</si>
  <si>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</si>
  <si>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</si>
  <si>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</si>
  <si>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</si>
  <si>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</si>
  <si>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</si>
  <si>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</si>
  <si>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</si>
  <si>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</si>
  <si>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</si>
  <si>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</si>
  <si>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</si>
  <si>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</si>
  <si>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</si>
  <si>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</si>
  <si>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</si>
  <si>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</si>
  <si>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</si>
  <si>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</si>
  <si>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</si>
  <si>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</si>
  <si>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</si>
  <si>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</si>
  <si>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</si>
  <si>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</si>
  <si>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</si>
  <si>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</si>
  <si>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</si>
  <si>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</si>
  <si>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</si>
  <si>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</si>
  <si>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</si>
  <si>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</si>
  <si>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</si>
  <si>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</si>
  <si>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</si>
  <si>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</si>
  <si>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</si>
  <si>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</si>
  <si>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</si>
  <si>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</si>
  <si>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</si>
  <si>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</si>
  <si>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</si>
  <si>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</si>
  <si>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</si>
  <si>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</si>
  <si>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</si>
  <si>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</si>
  <si>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</si>
  <si>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</si>
  <si>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</si>
  <si>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</si>
  <si>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</si>
  <si>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</si>
  <si>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</si>
  <si>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</si>
  <si>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</si>
  <si>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</si>
  <si>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</si>
  <si>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</si>
  <si>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</si>
  <si>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</si>
  <si>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</si>
  <si>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</si>
  <si>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</si>
  <si>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</si>
  <si>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</si>
  <si>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</si>
  <si>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</si>
  <si>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</si>
  <si>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</si>
  <si>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</si>
  <si>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</si>
  <si>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</si>
  <si>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</si>
  <si>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</si>
  <si>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</si>
  <si>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</si>
  <si>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</si>
  <si>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</si>
  <si>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</si>
  <si>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</si>
  <si>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</si>
  <si>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</si>
  <si>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</si>
  <si>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</si>
  <si>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</si>
  <si>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</si>
  <si>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</si>
  <si>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</si>
  <si>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</si>
  <si>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</si>
  <si>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</si>
  <si>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</si>
  <si>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</si>
  <si>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</si>
  <si>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</si>
  <si>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</si>
  <si>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</si>
  <si>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</si>
  <si>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</si>
  <si>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</si>
  <si>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</si>
  <si>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</si>
  <si>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</si>
  <si>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</si>
  <si>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</si>
  <si>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</si>
  <si>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</si>
  <si>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</si>
  <si>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</si>
  <si>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</si>
  <si>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</si>
  <si>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</si>
  <si>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</si>
  <si>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</si>
  <si>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</si>
  <si>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</si>
  <si>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</si>
  <si>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</si>
  <si>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</si>
  <si>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</si>
  <si>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</si>
  <si>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</si>
  <si>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</si>
  <si>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</si>
  <si>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</si>
  <si>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</si>
  <si>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</si>
  <si>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</si>
  <si>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</si>
  <si>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</si>
  <si>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</si>
  <si>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</si>
  <si>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</si>
  <si>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</si>
  <si>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</si>
  <si>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</si>
  <si>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</si>
  <si>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</si>
  <si>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</si>
  <si>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</si>
  <si>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</si>
  <si>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</si>
  <si>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</si>
  <si>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</si>
  <si>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</si>
  <si>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</si>
  <si>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</si>
  <si>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</si>
  <si>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</si>
  <si>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</si>
  <si>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</si>
  <si>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</si>
  <si>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</si>
  <si>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</si>
  <si>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</si>
  <si>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</si>
  <si>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</si>
  <si>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</si>
  <si>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</si>
  <si>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</si>
  <si>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</si>
  <si>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</si>
  <si>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</si>
  <si>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</si>
  <si>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</si>
  <si>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</si>
  <si>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</si>
  <si>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</si>
  <si>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</si>
  <si>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</si>
  <si>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</si>
  <si>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</si>
  <si>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</si>
  <si>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</si>
  <si>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</si>
  <si>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</si>
  <si>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</si>
  <si>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</si>
  <si>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</si>
  <si>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</si>
  <si>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</si>
  <si>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</si>
  <si>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</si>
  <si>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</si>
  <si>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</si>
  <si>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</si>
  <si>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</si>
  <si>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</si>
  <si>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</si>
  <si>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</si>
  <si>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</si>
  <si>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</si>
  <si>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</si>
  <si>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</si>
  <si>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</si>
  <si>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</si>
  <si>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</si>
  <si>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</si>
  <si>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</si>
  <si>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</si>
  <si>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</si>
  <si>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</si>
  <si>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</si>
  <si>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</si>
  <si>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</si>
  <si>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</si>
  <si>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</si>
  <si>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</si>
  <si>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</si>
  <si>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</si>
  <si>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</si>
  <si>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</si>
  <si>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</si>
  <si>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</si>
  <si>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</si>
  <si>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</si>
  <si>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</si>
  <si>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</si>
  <si>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</si>
  <si>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</si>
  <si>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</si>
  <si>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</si>
  <si>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</si>
  <si>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</si>
  <si>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</si>
  <si>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</si>
  <si>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</si>
  <si>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</si>
  <si>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</si>
  <si>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</si>
  <si>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</si>
  <si>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</si>
  <si>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</si>
  <si>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</si>
  <si>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</si>
  <si>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</si>
  <si>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</si>
  <si>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</si>
  <si>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</si>
  <si>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</si>
  <si>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</si>
  <si>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</si>
  <si>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</si>
  <si>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</si>
  <si>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</si>
  <si>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</si>
  <si>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</si>
  <si>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</si>
  <si>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</si>
  <si>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</si>
  <si>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</si>
  <si>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</si>
  <si>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</si>
  <si>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</si>
  <si>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</si>
  <si>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</si>
  <si>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</si>
  <si>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</si>
  <si>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</si>
  <si>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</si>
  <si>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</si>
  <si>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</si>
  <si>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</si>
  <si>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</si>
  <si>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</si>
  <si>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</si>
  <si>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</si>
  <si>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</si>
  <si>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</si>
  <si>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</si>
  <si>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</si>
  <si>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</si>
  <si>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</si>
  <si>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</si>
  <si>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</si>
  <si>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</si>
  <si>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</si>
  <si>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</si>
  <si>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</si>
  <si>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</si>
  <si>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</si>
  <si>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</si>
  <si>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</si>
  <si>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</si>
  <si>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</si>
  <si>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</si>
  <si>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</si>
  <si>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</si>
  <si>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</si>
  <si>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</si>
  <si>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</si>
  <si>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</si>
  <si>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</si>
  <si>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</si>
  <si>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</si>
  <si>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</si>
  <si>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</si>
  <si>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</si>
  <si>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</si>
  <si>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</si>
  <si>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</si>
  <si>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</si>
  <si>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</si>
  <si>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</si>
  <si>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</si>
  <si>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</si>
  <si>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</si>
  <si>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</si>
  <si>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</si>
  <si>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</si>
  <si>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</si>
  <si>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</si>
  <si>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</si>
  <si>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</si>
  <si>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</si>
  <si>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</si>
  <si>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</si>
  <si>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</si>
  <si>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</si>
  <si>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</si>
  <si>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</si>
  <si>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</si>
  <si>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</si>
  <si>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</si>
  <si>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</si>
  <si>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</si>
  <si>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</si>
  <si>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</si>
  <si>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</si>
  <si>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</si>
  <si>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</si>
  <si>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</si>
  <si>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</si>
  <si>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</si>
  <si>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</si>
  <si>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</si>
  <si>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</si>
  <si>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</si>
  <si>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</si>
  <si>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</si>
  <si>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</si>
  <si>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</si>
  <si>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</si>
  <si>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</si>
  <si>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</si>
  <si>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</si>
  <si>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</si>
  <si>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</si>
  <si>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</si>
  <si>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</si>
  <si>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</si>
  <si>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</si>
  <si>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</si>
  <si>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</si>
  <si>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</si>
  <si>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</si>
  <si>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</si>
  <si>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</si>
  <si>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</si>
  <si>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</si>
  <si>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</si>
  <si>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</si>
  <si>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</si>
  <si>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</si>
  <si>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</si>
  <si>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</si>
  <si>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</si>
  <si>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</si>
  <si>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</si>
  <si>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</si>
  <si>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</si>
  <si>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</si>
  <si>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</si>
  <si>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</si>
  <si>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</si>
  <si>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</si>
  <si>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</si>
  <si>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</si>
  <si>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</si>
  <si>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</si>
  <si>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</si>
  <si>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</si>
  <si>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</si>
  <si>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</si>
  <si>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</si>
  <si>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</si>
  <si>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</si>
  <si>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</si>
  <si>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</si>
  <si>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</si>
  <si>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</si>
  <si>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</si>
  <si>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</si>
  <si>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</si>
  <si>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</si>
  <si>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</si>
  <si>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</si>
  <si>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</si>
  <si>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</si>
  <si>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</si>
  <si>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</si>
  <si>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</si>
  <si>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</si>
  <si>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</si>
  <si>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</si>
  <si>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</si>
  <si>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</si>
  <si>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</si>
  <si>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</si>
  <si>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</si>
  <si>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</si>
  <si>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</si>
  <si>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</si>
  <si>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</si>
  <si>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</si>
  <si>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</si>
  <si>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</si>
  <si>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</si>
  <si>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</si>
  <si>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</si>
  <si>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</si>
  <si>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</si>
  <si>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</si>
  <si>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</si>
  <si>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</si>
  <si>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</si>
  <si>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</si>
  <si>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</si>
  <si>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</si>
  <si>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</si>
  <si>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</si>
  <si>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</si>
  <si>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</si>
  <si>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</si>
  <si>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</si>
  <si>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</si>
  <si>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</si>
  <si>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</si>
  <si>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</si>
  <si>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</si>
  <si>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</si>
  <si>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</si>
  <si>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</si>
  <si>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</si>
  <si>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</si>
  <si>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</si>
  <si>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</si>
  <si>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</si>
  <si>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</si>
  <si>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</si>
  <si>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</si>
  <si>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</si>
  <si>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</si>
  <si>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</si>
  <si>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</si>
  <si>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</si>
  <si>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</si>
  <si>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</si>
  <si>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</si>
  <si>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</si>
  <si>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</si>
  <si>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</si>
  <si>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</si>
  <si>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</si>
  <si>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</si>
  <si>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</si>
  <si>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</si>
  <si>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</si>
  <si>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</si>
  <si>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</si>
  <si>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</si>
  <si>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</si>
  <si>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</si>
  <si>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</si>
  <si>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</si>
  <si>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</si>
  <si>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</si>
  <si>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</si>
  <si>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</si>
  <si>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</si>
  <si>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</si>
  <si>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</si>
  <si>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</si>
  <si>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</si>
  <si>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</si>
  <si>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</si>
  <si>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</si>
  <si>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</si>
  <si>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</si>
  <si>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</si>
  <si>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</si>
  <si>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</si>
  <si>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</si>
  <si>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</si>
  <si>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</si>
  <si>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</si>
  <si>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</si>
  <si>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</si>
  <si>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</si>
  <si>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</si>
  <si>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</si>
  <si>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</si>
  <si>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</si>
  <si>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</si>
  <si>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</si>
  <si>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</si>
  <si>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</si>
  <si>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</si>
  <si>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</si>
  <si>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</si>
  <si>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</si>
  <si>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</si>
  <si>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</si>
  <si>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</si>
  <si>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</si>
  <si>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</si>
  <si>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</si>
  <si>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</si>
  <si>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</si>
  <si>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</si>
  <si>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</si>
  <si>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</si>
  <si>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</si>
  <si>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</si>
  <si>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</si>
  <si>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</si>
  <si>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</si>
  <si>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</si>
  <si>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</si>
  <si>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</si>
  <si>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</si>
  <si>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</si>
  <si>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</si>
  <si>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</si>
  <si>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</si>
  <si>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</si>
  <si>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</si>
  <si>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</si>
  <si>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</si>
  <si>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</si>
  <si>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</si>
  <si>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</si>
  <si>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</si>
  <si>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</si>
  <si>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</si>
  <si>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</si>
  <si>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</si>
  <si>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</si>
  <si>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</si>
  <si>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</si>
  <si>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</si>
  <si>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</si>
  <si>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</si>
  <si>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</si>
  <si>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</si>
  <si>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</si>
  <si>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</si>
  <si>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</si>
  <si>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</si>
  <si>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</si>
  <si>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</si>
  <si>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</si>
  <si>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</si>
  <si>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</si>
  <si>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</si>
  <si>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</si>
  <si>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</si>
  <si>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</si>
  <si>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</si>
  <si>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</si>
  <si>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</si>
  <si>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</si>
  <si>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</si>
  <si>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</si>
  <si>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</si>
  <si>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</si>
  <si>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</si>
  <si>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</si>
  <si>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</si>
  <si>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</si>
  <si>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</si>
  <si>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</si>
  <si>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</si>
  <si>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</si>
  <si>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</si>
  <si>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</si>
  <si>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</si>
  <si>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</si>
  <si>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</si>
  <si>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</si>
  <si>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</si>
  <si>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</si>
  <si>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</si>
  <si>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</si>
  <si>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</si>
  <si>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</si>
  <si>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</si>
  <si>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</si>
  <si>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</si>
  <si>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</si>
  <si>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</si>
  <si>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</si>
  <si>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</si>
  <si>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</si>
  <si>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</si>
  <si>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</si>
  <si>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</si>
  <si>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</si>
  <si>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</si>
  <si>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</si>
  <si>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</si>
  <si>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</si>
  <si>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</si>
  <si>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</si>
  <si>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</si>
  <si>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</si>
  <si>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</si>
  <si>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</si>
  <si>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</si>
  <si>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</si>
  <si>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</si>
  <si>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</si>
  <si>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</si>
  <si>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</si>
  <si>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</si>
  <si>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</si>
  <si>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</si>
  <si>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</si>
  <si>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</si>
  <si>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</si>
  <si>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</si>
  <si>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</si>
  <si>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</si>
  <si>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</si>
  <si>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</si>
  <si>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</si>
  <si>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</si>
  <si>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</si>
  <si>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</si>
  <si>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</si>
  <si>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</si>
  <si>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</si>
  <si>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</si>
  <si>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</si>
  <si>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</si>
  <si>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</si>
  <si>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</si>
  <si>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</si>
  <si>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</si>
  <si>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</si>
  <si>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</si>
  <si>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</si>
  <si>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</si>
  <si>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</si>
  <si>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</si>
  <si>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</si>
  <si>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</si>
  <si>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</si>
  <si>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</si>
  <si>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</si>
  <si>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</si>
  <si>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</si>
  <si>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</si>
  <si>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</si>
  <si>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</si>
  <si>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</si>
  <si>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</si>
  <si>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</si>
  <si>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</si>
  <si>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</si>
  <si>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</si>
  <si>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</si>
  <si>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</si>
  <si>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</si>
  <si>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</si>
  <si>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</si>
  <si>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</si>
  <si>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</si>
  <si>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</si>
  <si>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</si>
  <si>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</si>
  <si>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</si>
  <si>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</si>
  <si>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</si>
  <si>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</si>
  <si>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</si>
  <si>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</si>
  <si>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</si>
  <si>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</si>
  <si>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</si>
  <si>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</si>
  <si>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</si>
  <si>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</si>
  <si>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</si>
  <si>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</si>
  <si>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</si>
  <si>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</si>
  <si>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</si>
  <si>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</si>
  <si>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</si>
  <si>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</si>
  <si>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</si>
  <si>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</si>
  <si>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</si>
  <si>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</si>
  <si>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</si>
  <si>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</si>
  <si>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</si>
  <si>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</si>
  <si>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</si>
  <si>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</si>
  <si>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</si>
  <si>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</si>
  <si>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</si>
  <si>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</si>
  <si>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</si>
  <si>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</si>
  <si>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</si>
  <si>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</si>
  <si>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</si>
  <si>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</si>
  <si>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</si>
  <si>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</si>
  <si>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</si>
  <si>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</si>
  <si>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</si>
  <si>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</si>
  <si>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</si>
  <si>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</si>
  <si>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</si>
  <si>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</si>
  <si>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</si>
  <si>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</si>
  <si>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</si>
  <si>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</si>
  <si>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</si>
  <si>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</si>
  <si>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</si>
  <si>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</si>
  <si>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</si>
  <si>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</si>
  <si>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</si>
  <si>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</si>
  <si>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</si>
  <si>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</si>
  <si>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</si>
  <si>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</si>
  <si>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</si>
  <si>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</si>
  <si>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</si>
  <si>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</si>
  <si>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</si>
  <si>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</si>
  <si>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</si>
  <si>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</si>
  <si>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</si>
  <si>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</si>
  <si>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</si>
  <si>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</si>
  <si>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</si>
  <si>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</si>
  <si>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</si>
  <si>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</si>
  <si>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</si>
  <si>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</si>
  <si>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</si>
  <si>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</si>
  <si>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</si>
  <si>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</si>
  <si>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</si>
  <si>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</si>
  <si>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</si>
  <si>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</si>
  <si>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</si>
  <si>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</si>
  <si>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</si>
  <si>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</si>
  <si>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</si>
  <si>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</si>
  <si>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</si>
  <si>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</si>
  <si>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</si>
  <si>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</si>
  <si>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</si>
  <si>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</si>
  <si>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</si>
  <si>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</si>
  <si>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</si>
  <si>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</si>
  <si>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</si>
  <si>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</si>
  <si>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</si>
  <si>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</si>
  <si>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</si>
  <si>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</si>
  <si>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</si>
  <si>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</si>
  <si>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</si>
  <si>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</si>
  <si>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</si>
  <si>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</si>
  <si>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</si>
  <si>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</si>
  <si>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</si>
  <si>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</si>
  <si>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</si>
  <si>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</si>
  <si>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</si>
  <si>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</si>
  <si>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</si>
  <si>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</si>
  <si>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</si>
  <si>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</si>
  <si>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</si>
  <si>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</si>
  <si>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</si>
  <si>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</si>
  <si>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</si>
  <si>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</si>
  <si>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</si>
  <si>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</si>
  <si>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</si>
  <si>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</si>
  <si>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</si>
  <si>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</si>
  <si>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</si>
  <si>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</si>
  <si>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</si>
  <si>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</si>
  <si>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</si>
  <si>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</si>
  <si>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</si>
  <si>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</si>
  <si>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</si>
  <si>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</si>
  <si>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</si>
  <si>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</si>
  <si>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</si>
  <si>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</si>
  <si>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</si>
  <si>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</si>
  <si>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</si>
  <si>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</si>
  <si>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</si>
  <si>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</si>
  <si>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</si>
  <si>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</si>
  <si>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</si>
  <si>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</si>
  <si>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</si>
  <si>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</si>
  <si>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</si>
  <si>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</si>
  <si>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</si>
  <si>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</si>
  <si>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</si>
  <si>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</si>
  <si>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</si>
  <si>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</si>
  <si>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</si>
  <si>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</si>
  <si>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</si>
  <si>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</si>
  <si>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</si>
  <si>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</si>
  <si>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</si>
  <si>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</si>
  <si>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</si>
  <si>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</si>
  <si>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</si>
  <si>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</si>
  <si>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</si>
  <si>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</si>
  <si>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</si>
  <si>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</si>
  <si>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</si>
  <si>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</si>
  <si>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</si>
  <si>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</si>
  <si>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</si>
  <si>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</si>
  <si>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</si>
  <si>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</si>
  <si>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</si>
  <si>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</si>
  <si>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</si>
  <si>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</si>
  <si>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</si>
  <si>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</si>
  <si>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</si>
  <si>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</si>
  <si>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</si>
  <si>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</si>
  <si>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</si>
  <si>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</si>
  <si>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</si>
  <si>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</si>
  <si>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</si>
  <si>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</si>
  <si>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</si>
  <si>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</si>
  <si>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</si>
  <si>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</si>
  <si>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</si>
  <si>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</si>
  <si>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</si>
  <si>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</si>
  <si>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</si>
  <si>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</si>
  <si>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</si>
  <si>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</si>
  <si>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</si>
  <si>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</si>
  <si>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</si>
  <si>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</si>
  <si>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</si>
  <si>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</si>
  <si>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</si>
  <si>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</si>
  <si>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</si>
  <si>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</si>
  <si>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</si>
  <si>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</si>
  <si>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</si>
  <si>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</si>
  <si>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</si>
  <si>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</si>
  <si>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</si>
  <si>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</si>
  <si>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</si>
  <si>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</si>
  <si>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</si>
  <si>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</si>
  <si>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</si>
  <si>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</si>
  <si>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</si>
  <si>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</si>
  <si>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</si>
  <si>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</si>
  <si>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</si>
  <si>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</si>
  <si>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</si>
  <si>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</si>
  <si>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</si>
  <si>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</si>
  <si>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</si>
  <si>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</si>
  <si>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</si>
  <si>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</si>
  <si>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</si>
  <si>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</si>
  <si>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</si>
  <si>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</si>
  <si>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</si>
  <si>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</si>
  <si>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</si>
  <si>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</si>
  <si>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</si>
  <si>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</si>
  <si>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</si>
  <si>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</si>
  <si>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</si>
  <si>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</si>
  <si>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</si>
  <si>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</si>
  <si>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</si>
  <si>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</si>
  <si>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</si>
  <si>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</si>
  <si>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</si>
  <si>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</si>
  <si>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</si>
  <si>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</si>
  <si>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</si>
  <si>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</si>
  <si>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</si>
  <si>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</si>
  <si>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</si>
  <si>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</si>
  <si>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</si>
  <si>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</si>
  <si>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</si>
  <si>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</si>
  <si>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</si>
  <si>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</si>
  <si>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</si>
  <si>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</si>
  <si>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</si>
  <si>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</si>
  <si>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</si>
  <si>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</si>
  <si>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</si>
  <si>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</si>
  <si>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</si>
  <si>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</si>
  <si>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</si>
  <si>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</si>
  <si>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</si>
  <si>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</si>
  <si>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</si>
  <si>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</si>
  <si>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</si>
  <si>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</si>
  <si>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</si>
  <si>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</si>
  <si>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</si>
  <si>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</si>
  <si>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</si>
  <si>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</si>
  <si>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</si>
  <si>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</si>
  <si>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</si>
  <si>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</si>
  <si>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</si>
  <si>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</si>
  <si>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</si>
  <si>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</si>
  <si>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</si>
  <si>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</si>
  <si>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</si>
  <si>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</si>
  <si>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</si>
  <si>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</si>
  <si>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</si>
  <si>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</si>
  <si>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</si>
  <si>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</si>
  <si>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</si>
  <si>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</si>
  <si>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</si>
  <si>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</si>
  <si>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</si>
  <si>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</si>
  <si>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</si>
  <si>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</si>
  <si>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</si>
  <si>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</si>
  <si>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</si>
  <si>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</si>
  <si>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</si>
  <si>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</si>
  <si>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</si>
  <si>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</si>
  <si>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</si>
  <si>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</si>
  <si>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</si>
  <si>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</si>
  <si>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</si>
  <si>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</si>
  <si>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</si>
  <si>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</si>
  <si>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</si>
  <si>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</si>
  <si>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</si>
  <si>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</si>
  <si>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</si>
  <si>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</si>
  <si>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</si>
  <si>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</si>
  <si>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</si>
  <si>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</si>
  <si>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</si>
  <si>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</si>
  <si>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</si>
  <si>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</si>
  <si>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</si>
  <si>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</si>
  <si>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</si>
  <si>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</si>
  <si>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</si>
  <si>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</si>
  <si>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</si>
  <si>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</si>
  <si>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</si>
  <si>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</si>
  <si>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</si>
  <si>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</si>
  <si>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</si>
  <si>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</si>
  <si>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</si>
  <si>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</si>
  <si>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</si>
  <si>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</si>
  <si>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</si>
  <si>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</si>
  <si>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</si>
  <si>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</si>
  <si>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</si>
  <si>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</si>
  <si>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</si>
  <si>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</si>
  <si>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</si>
  <si>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</si>
  <si>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</si>
  <si>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</si>
  <si>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</si>
  <si>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</si>
  <si>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</si>
  <si>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</si>
  <si>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</si>
  <si>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</si>
  <si>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</si>
  <si>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</si>
  <si>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</si>
  <si>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</si>
  <si>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</si>
  <si>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</si>
  <si>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</si>
  <si>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</si>
  <si>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</si>
  <si>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</si>
  <si>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</si>
  <si>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</si>
  <si>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</si>
  <si>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</si>
  <si>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</si>
  <si>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</si>
  <si>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</si>
  <si>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</si>
  <si>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</si>
  <si>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</si>
  <si>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</si>
  <si>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</si>
  <si>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</si>
  <si>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</si>
  <si>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</si>
  <si>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</si>
  <si>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</si>
  <si>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</si>
  <si>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</si>
  <si>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</si>
  <si>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</si>
  <si>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</si>
  <si>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</si>
  <si>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</si>
  <si>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</si>
  <si>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</si>
  <si>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</si>
  <si>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</si>
  <si>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</si>
  <si>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</si>
  <si>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</si>
  <si>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</si>
  <si>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</si>
  <si>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</si>
  <si>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</si>
  <si>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</si>
  <si>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</si>
  <si>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</si>
  <si>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</si>
  <si>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</si>
  <si>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</si>
  <si>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</si>
  <si>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</si>
  <si>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</si>
  <si>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</si>
  <si>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</si>
  <si>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</si>
  <si>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</si>
  <si>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</si>
  <si>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</si>
  <si>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</si>
  <si>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</si>
  <si>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</si>
  <si>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</si>
  <si>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</si>
  <si>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</si>
  <si>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</si>
  <si>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</si>
  <si>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</si>
  <si>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</si>
  <si>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</si>
  <si>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</si>
  <si>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</si>
  <si>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</si>
  <si>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</si>
  <si>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</si>
  <si>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</si>
  <si>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</si>
  <si>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</si>
  <si>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</si>
  <si>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</si>
  <si>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</si>
  <si>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</si>
  <si>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</si>
  <si>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</si>
  <si>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</si>
  <si>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</si>
  <si>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</si>
  <si>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</si>
  <si>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</si>
  <si>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</si>
  <si>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</si>
  <si>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</si>
  <si>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</si>
  <si>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</si>
  <si>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</si>
  <si>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</si>
  <si>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</si>
  <si>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</si>
  <si>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</si>
  <si>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</si>
  <si>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</si>
  <si>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</si>
  <si>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</si>
  <si>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</si>
  <si>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</si>
  <si>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</si>
  <si>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</si>
  <si>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</si>
  <si>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</si>
  <si>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</si>
  <si>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</si>
  <si>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</si>
  <si>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</si>
  <si>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</si>
  <si>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</si>
  <si>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</si>
  <si>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</si>
  <si>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</si>
  <si>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</si>
  <si>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</si>
  <si>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</si>
  <si>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</si>
  <si>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</si>
  <si>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</si>
  <si>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</si>
  <si>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</si>
  <si>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</si>
  <si>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</si>
  <si>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</si>
  <si>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</si>
  <si>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</si>
  <si>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</si>
  <si>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</si>
  <si>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</si>
  <si>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</si>
  <si>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</si>
  <si>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</si>
  <si>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</si>
  <si>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</si>
  <si>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</si>
  <si>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</si>
  <si>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</si>
  <si>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</si>
  <si>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</si>
  <si>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</si>
  <si>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</si>
  <si>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</si>
  <si>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</si>
  <si>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</si>
  <si>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</si>
  <si>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</si>
  <si>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</si>
  <si>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</si>
  <si>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</si>
  <si>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</si>
  <si>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</si>
  <si>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</si>
  <si>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</si>
  <si>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</si>
  <si>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</si>
  <si>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</si>
  <si>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</si>
  <si>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</si>
  <si>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</si>
  <si>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</si>
  <si>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</si>
  <si>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</si>
  <si>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</si>
  <si>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</si>
  <si>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</si>
  <si>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</si>
  <si>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</si>
  <si>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</si>
  <si>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</si>
  <si>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</si>
  <si>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</si>
  <si>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</si>
  <si>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</si>
  <si>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</si>
  <si>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</si>
  <si>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</si>
  <si>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</si>
  <si>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</si>
  <si>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</si>
  <si>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</si>
  <si>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</si>
  <si>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</si>
  <si>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</si>
  <si>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</si>
  <si>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</si>
  <si>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</si>
  <si>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</si>
  <si>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</si>
  <si>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</si>
  <si>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</si>
  <si>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</si>
  <si>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</si>
  <si>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</si>
  <si>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</si>
  <si>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</si>
  <si>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</si>
  <si>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</si>
  <si>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</si>
  <si>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</si>
  <si>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</si>
  <si>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</si>
  <si>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</si>
  <si>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</si>
  <si>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</si>
  <si>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</si>
  <si>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</si>
  <si>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</si>
  <si>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</si>
  <si>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</si>
  <si>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</si>
  <si>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</si>
  <si>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</si>
  <si>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</si>
  <si>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</si>
  <si>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</si>
  <si>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</si>
  <si>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</si>
  <si>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</si>
  <si>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</si>
  <si>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</si>
  <si>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</si>
  <si>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</si>
  <si>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</si>
  <si>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</si>
  <si>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</si>
  <si>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</si>
  <si>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</si>
  <si>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</si>
  <si>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</si>
  <si>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</si>
  <si>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</si>
  <si>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</si>
  <si>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</si>
  <si>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</si>
  <si>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</si>
  <si>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</si>
  <si>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</si>
  <si>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</si>
  <si>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</si>
  <si>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</si>
  <si>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</si>
  <si>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</si>
  <si>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</si>
  <si>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</si>
  <si>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</si>
  <si>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</si>
  <si>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</si>
  <si>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</si>
  <si>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</si>
  <si>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</si>
  <si>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</si>
  <si>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</si>
  <si>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</si>
  <si>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</si>
  <si>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</si>
  <si>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</si>
  <si>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</si>
  <si>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</si>
  <si>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</si>
  <si>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</si>
  <si>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</si>
  <si>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</si>
  <si>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</si>
  <si>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</si>
  <si>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</si>
  <si>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</si>
  <si>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</si>
  <si>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</si>
  <si>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</si>
  <si>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</si>
  <si>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</si>
  <si>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</si>
  <si>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</si>
  <si>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</si>
  <si>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</si>
  <si>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</si>
  <si>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</si>
  <si>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</si>
  <si>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</si>
  <si>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</si>
  <si>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</si>
  <si>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</si>
  <si>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</si>
  <si>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</si>
  <si>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</si>
  <si>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</si>
  <si>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</si>
  <si>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</si>
  <si>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</si>
  <si>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</si>
  <si>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</si>
  <si>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</si>
  <si>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</si>
  <si>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</si>
  <si>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</si>
  <si>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</si>
  <si>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</si>
  <si>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</si>
  <si>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</si>
  <si>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</si>
  <si>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</si>
  <si>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</si>
  <si>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</si>
  <si>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</si>
  <si>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</si>
  <si>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</si>
  <si>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</si>
  <si>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</si>
  <si>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</si>
  <si>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</si>
  <si>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</si>
  <si>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</si>
  <si>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</si>
  <si>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</si>
  <si>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</si>
  <si>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</si>
  <si>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</si>
  <si>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</si>
  <si>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</si>
  <si>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</si>
  <si>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</si>
  <si>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</si>
  <si>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</si>
  <si>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</si>
  <si>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</si>
  <si>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</si>
  <si>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</si>
  <si>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</si>
  <si>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</si>
  <si>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</si>
  <si>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</si>
  <si>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</si>
  <si>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</si>
  <si>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</si>
  <si>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</si>
  <si>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</si>
  <si>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</si>
  <si>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</si>
  <si>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</si>
  <si>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</si>
  <si>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</si>
  <si>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</si>
  <si>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</si>
  <si>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</si>
  <si>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</si>
  <si>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</si>
  <si>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</si>
  <si>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</si>
  <si>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</si>
  <si>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</si>
  <si>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</si>
  <si>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</si>
  <si>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</si>
  <si>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</si>
  <si>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</si>
  <si>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</si>
  <si>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</si>
  <si>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</si>
  <si>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</si>
  <si>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</si>
  <si>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</si>
  <si>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</si>
  <si>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</si>
  <si>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</si>
  <si>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</si>
  <si>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</si>
  <si>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</si>
  <si>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</si>
  <si>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</si>
  <si>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</si>
  <si>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</si>
  <si>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</si>
  <si>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</si>
  <si>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</si>
  <si>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</si>
  <si>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</si>
  <si>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</si>
  <si>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</si>
  <si>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</si>
  <si>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</si>
  <si>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</si>
  <si>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</si>
  <si>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</si>
  <si>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</si>
  <si>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</si>
  <si>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</si>
  <si>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</si>
  <si>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</si>
  <si>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</si>
  <si>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</si>
  <si>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</si>
  <si>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</si>
  <si>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</si>
  <si>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</si>
  <si>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</si>
  <si>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</si>
  <si>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</si>
  <si>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</si>
  <si>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</si>
  <si>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</si>
  <si>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</si>
  <si>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</si>
  <si>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</si>
  <si>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</si>
  <si>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</si>
  <si>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</si>
  <si>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</si>
  <si>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</si>
  <si>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</si>
  <si>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</si>
  <si>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</si>
  <si>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</si>
  <si>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</si>
  <si>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</si>
  <si>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</si>
  <si>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</si>
  <si>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</si>
  <si>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</si>
  <si>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</si>
  <si>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</si>
  <si>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</si>
  <si>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</si>
  <si>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</si>
  <si>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</si>
  <si>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</si>
  <si>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</si>
  <si>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</si>
  <si>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</si>
  <si>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</si>
  <si>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</si>
  <si>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</si>
  <si>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</si>
  <si>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</si>
  <si>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</si>
  <si>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</si>
  <si>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</si>
  <si>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</si>
  <si>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</si>
  <si>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</si>
  <si>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</si>
  <si>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</si>
  <si>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</si>
  <si>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</si>
  <si>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</si>
  <si>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</si>
  <si>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</si>
  <si>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</si>
  <si>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</si>
  <si>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</si>
  <si>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</si>
  <si>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</si>
  <si>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</si>
  <si>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</si>
  <si>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</si>
  <si>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</si>
  <si>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</si>
  <si>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</si>
  <si>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</si>
  <si>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</si>
  <si>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</si>
  <si>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</si>
  <si>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</si>
  <si>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</si>
  <si>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</si>
  <si>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</si>
  <si>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</si>
  <si>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</si>
  <si>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</si>
  <si>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</si>
  <si>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</si>
  <si>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</si>
  <si>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</si>
  <si>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</si>
  <si>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</si>
  <si>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</si>
  <si>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</si>
  <si>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</si>
  <si>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</si>
  <si>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</si>
  <si>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</si>
  <si>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</si>
  <si>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</si>
  <si>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</si>
  <si>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</si>
  <si>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</si>
  <si>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</si>
  <si>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</si>
  <si>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</si>
  <si>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</si>
  <si>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</si>
  <si>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</si>
  <si>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</si>
  <si>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</si>
  <si>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</si>
  <si>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</si>
  <si>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</si>
  <si>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</si>
  <si>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</si>
  <si>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</si>
  <si>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</si>
  <si>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</si>
  <si>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</si>
  <si>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</si>
  <si>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</si>
  <si>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</si>
  <si>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</si>
  <si>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</si>
  <si>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</si>
  <si>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</si>
  <si>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</si>
  <si>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</si>
  <si>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</si>
  <si>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</si>
  <si>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</si>
  <si>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</si>
  <si>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</si>
  <si>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</si>
  <si>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</si>
  <si>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</si>
  <si>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</si>
  <si>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</si>
  <si>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</si>
  <si>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</si>
  <si>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</si>
  <si>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</si>
  <si>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</si>
  <si>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</si>
  <si>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</si>
  <si>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</si>
  <si>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</si>
  <si>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</si>
  <si>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</si>
  <si>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</si>
  <si>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</si>
  <si>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</si>
  <si>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</si>
  <si>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</si>
  <si>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</si>
  <si>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</si>
  <si>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</si>
  <si>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</si>
  <si>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</si>
  <si>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</si>
  <si>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</si>
  <si>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</si>
  <si>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</si>
  <si>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</si>
  <si>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</si>
  <si>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</si>
  <si>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</si>
  <si>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</si>
  <si>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</si>
  <si>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</si>
  <si>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</si>
  <si>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</si>
  <si>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</si>
  <si>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</si>
  <si>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</si>
  <si>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</si>
  <si>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</si>
  <si>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</si>
  <si>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</si>
  <si>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</si>
  <si>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</si>
  <si>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</si>
  <si>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</si>
  <si>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</si>
  <si>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</si>
  <si>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</si>
  <si>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</si>
  <si>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</si>
  <si>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</si>
  <si>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</si>
  <si>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</si>
  <si>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</si>
  <si>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</si>
  <si>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</si>
  <si>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</si>
  <si>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</si>
  <si>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</si>
  <si>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</si>
  <si>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</si>
  <si>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</si>
  <si>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</si>
  <si>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</si>
  <si>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</si>
  <si>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</si>
  <si>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</si>
  <si>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</si>
  <si>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</si>
  <si>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</si>
  <si>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</si>
  <si>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</si>
  <si>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</si>
  <si>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</si>
  <si>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</si>
  <si>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</si>
  <si>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</si>
  <si>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</si>
  <si>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</si>
  <si>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</si>
  <si>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</si>
  <si>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</si>
  <si>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</si>
  <si>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</si>
  <si>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</si>
  <si>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</si>
  <si>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</si>
  <si>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</si>
  <si>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</si>
  <si>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</si>
  <si>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</si>
  <si>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</si>
  <si>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</si>
  <si>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</si>
  <si>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</si>
  <si>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</si>
  <si>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</si>
  <si>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</si>
  <si>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</si>
  <si>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</si>
  <si>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</si>
  <si>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</si>
  <si>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</si>
  <si>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</si>
  <si>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</si>
  <si>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</si>
  <si>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</si>
  <si>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</si>
  <si>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</si>
  <si>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</si>
  <si>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</si>
  <si>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</si>
  <si>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</si>
  <si>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</si>
  <si>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</si>
  <si>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</si>
  <si>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</si>
  <si>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</si>
  <si>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</si>
  <si>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</si>
  <si>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</si>
  <si>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</si>
  <si>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</si>
  <si>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</si>
  <si>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</si>
  <si>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</si>
  <si>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</si>
  <si>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</si>
  <si>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</si>
  <si>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</si>
  <si>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</si>
  <si>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</si>
  <si>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</si>
  <si>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</si>
  <si>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</si>
  <si>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</si>
  <si>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</si>
  <si>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</si>
  <si>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</si>
  <si>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</si>
  <si>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</si>
  <si>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</si>
  <si>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</si>
  <si>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</si>
  <si>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</si>
  <si>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</si>
  <si>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</si>
  <si>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</si>
  <si>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</si>
  <si>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</si>
  <si>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</si>
  <si>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</si>
  <si>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</si>
  <si>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</si>
  <si>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</si>
  <si>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</si>
  <si>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</si>
  <si>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</si>
  <si>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</si>
  <si>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</si>
  <si>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</si>
  <si>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</si>
  <si>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</si>
  <si>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</si>
  <si>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</si>
  <si>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</si>
  <si>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</si>
  <si>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</si>
  <si>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</si>
  <si>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</si>
  <si>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</si>
  <si>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</si>
  <si>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</si>
  <si>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</si>
  <si>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</si>
  <si>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</si>
  <si>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</si>
  <si>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</si>
  <si>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</si>
  <si>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</si>
  <si>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</si>
  <si>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</si>
  <si>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</si>
  <si>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</si>
  <si>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</si>
  <si>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</si>
  <si>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</si>
  <si>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</si>
  <si>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</si>
  <si>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</si>
  <si>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</si>
  <si>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</si>
  <si>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</si>
  <si>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</si>
  <si>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</si>
  <si>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</si>
  <si>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</si>
  <si>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</si>
  <si>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</si>
  <si>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</si>
  <si>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</si>
  <si>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</si>
  <si>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</si>
  <si>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</si>
  <si>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</si>
  <si>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</si>
  <si>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</si>
  <si>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</si>
  <si>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</si>
  <si>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</si>
  <si>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</si>
  <si>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</si>
  <si>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</si>
  <si>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</si>
  <si>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</si>
  <si>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</si>
  <si>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</si>
  <si>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</si>
  <si>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</si>
  <si>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</si>
  <si>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</si>
  <si>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</si>
  <si>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</si>
  <si>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</si>
  <si>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</si>
  <si>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</si>
  <si>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</si>
  <si>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</si>
  <si>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</si>
  <si>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</si>
  <si>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</si>
  <si>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</si>
  <si>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</si>
  <si>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</si>
  <si>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</si>
  <si>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</si>
  <si>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</si>
  <si>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</si>
  <si>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</si>
  <si>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</si>
  <si>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</si>
  <si>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</si>
  <si>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</si>
  <si>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</si>
  <si>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</si>
  <si>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</si>
  <si>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</si>
  <si>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</si>
  <si>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</si>
  <si>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</si>
  <si>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</si>
  <si>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</si>
  <si>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</si>
  <si>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</si>
  <si>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</si>
  <si>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</si>
  <si>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</si>
  <si>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</si>
  <si>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</si>
  <si>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</si>
  <si>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</si>
  <si>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</si>
  <si>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</si>
  <si>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</si>
  <si>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</si>
  <si>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</si>
  <si>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</si>
  <si>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</si>
  <si>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</si>
  <si>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</si>
  <si>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</si>
  <si>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</si>
  <si>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</si>
  <si>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</si>
  <si>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</si>
  <si>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</si>
  <si>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</si>
  <si>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</si>
  <si>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</si>
  <si>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</si>
  <si>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</si>
  <si>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</si>
  <si>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</si>
  <si>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</si>
  <si>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</si>
  <si>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</si>
  <si>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</si>
  <si>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</si>
  <si>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</si>
  <si>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</si>
  <si>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</si>
  <si>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</si>
  <si>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</si>
  <si>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</si>
  <si>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</si>
  <si>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</si>
  <si>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</si>
  <si>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</si>
  <si>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</si>
  <si>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</si>
  <si>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</si>
  <si>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</si>
  <si>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</si>
  <si>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</si>
  <si>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</si>
  <si>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</si>
  <si>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</si>
  <si>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</si>
  <si>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</si>
  <si>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</si>
  <si>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</si>
  <si>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</si>
  <si>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</si>
  <si>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</si>
  <si>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</si>
  <si>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</si>
  <si>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</si>
  <si>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</si>
  <si>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</si>
  <si>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</si>
  <si>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</si>
  <si>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</si>
  <si>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</si>
  <si>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</si>
  <si>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</si>
  <si>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</si>
  <si>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</si>
  <si>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</si>
  <si>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</si>
  <si>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</si>
  <si>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</si>
  <si>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</si>
  <si>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</si>
  <si>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</si>
  <si>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</si>
  <si>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</si>
  <si>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</si>
  <si>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</si>
  <si>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</si>
  <si>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</si>
  <si>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</si>
  <si>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</si>
  <si>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</si>
  <si>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</si>
  <si>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</si>
  <si>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</si>
  <si>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</si>
  <si>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</si>
  <si>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</si>
  <si>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</si>
  <si>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</si>
  <si>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</si>
  <si>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</si>
  <si>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</si>
  <si>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</si>
  <si>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</si>
  <si>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</si>
  <si>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</si>
  <si>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</si>
  <si>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</si>
  <si>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</si>
  <si>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</si>
  <si>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</si>
  <si>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</si>
  <si>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</si>
  <si>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</si>
  <si>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</si>
  <si>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</si>
  <si>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</si>
  <si>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</si>
  <si>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</si>
  <si>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</si>
  <si>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</si>
  <si>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</si>
  <si>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</si>
  <si>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</si>
  <si>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</si>
  <si>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</si>
  <si>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</si>
  <si>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</si>
  <si>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</si>
  <si>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</si>
  <si>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</si>
  <si>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</si>
  <si>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</si>
  <si>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</si>
  <si>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</si>
  <si>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</si>
  <si>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</si>
  <si>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</si>
  <si>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</si>
  <si>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</si>
  <si>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</si>
  <si>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</si>
  <si>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</si>
  <si>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</si>
  <si>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</si>
  <si>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</si>
  <si>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</si>
  <si>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</si>
  <si>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</si>
  <si>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</si>
  <si>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</si>
  <si>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</si>
  <si>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</si>
  <si>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</si>
  <si>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</si>
  <si>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</si>
  <si>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</si>
  <si>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</si>
  <si>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</si>
  <si>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</si>
  <si>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</si>
  <si>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</si>
  <si>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</si>
  <si>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</si>
  <si>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</si>
  <si>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</si>
  <si>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</si>
  <si>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</si>
  <si>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</si>
  <si>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</si>
  <si>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</si>
  <si>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</si>
  <si>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</si>
  <si>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</si>
  <si>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</si>
  <si>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</si>
  <si>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</si>
  <si>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</si>
  <si>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</si>
  <si>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</si>
  <si>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</si>
  <si>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</si>
  <si>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</si>
  <si>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</si>
  <si>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</si>
  <si>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</si>
  <si>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</si>
  <si>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</si>
  <si>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</si>
  <si>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</si>
  <si>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</si>
  <si>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</si>
  <si>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</si>
  <si>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</si>
  <si>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</si>
  <si>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</si>
  <si>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</si>
  <si>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</si>
  <si>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</si>
  <si>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</si>
  <si>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</si>
  <si>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</si>
  <si>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</si>
  <si>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</si>
  <si>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</si>
  <si>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</si>
  <si>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</si>
  <si>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</si>
  <si>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</si>
  <si>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</si>
  <si>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</si>
  <si>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</si>
  <si>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</si>
  <si>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</si>
  <si>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</si>
  <si>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</si>
  <si>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</si>
  <si>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</si>
  <si>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</si>
  <si>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</si>
  <si>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</si>
  <si>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</si>
  <si>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</si>
  <si>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</si>
  <si>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</si>
  <si>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</si>
  <si>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</si>
  <si>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</si>
  <si>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</si>
  <si>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</si>
  <si>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</si>
  <si>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</si>
  <si>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</si>
  <si>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</si>
  <si>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</si>
  <si>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</si>
  <si>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</si>
  <si>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</si>
  <si>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</si>
  <si>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</si>
  <si>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</si>
  <si>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</si>
  <si>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</si>
  <si>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</si>
  <si>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</si>
  <si>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</si>
  <si>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</si>
  <si>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</si>
  <si>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</si>
  <si>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</si>
  <si>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</si>
  <si>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</si>
  <si>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</si>
  <si>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</si>
  <si>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</si>
  <si>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</si>
  <si>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</si>
  <si>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</si>
  <si>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</si>
  <si>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</si>
  <si>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</si>
  <si>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</si>
  <si>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</si>
  <si>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</si>
  <si>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</si>
  <si>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</si>
  <si>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</si>
  <si>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</si>
  <si>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</si>
  <si>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</si>
  <si>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</si>
  <si>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</si>
  <si>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</si>
  <si>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</si>
  <si>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</si>
  <si>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</si>
  <si>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</si>
  <si>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</si>
  <si>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</si>
  <si>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</si>
  <si>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</si>
  <si>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</si>
  <si>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</si>
  <si>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</si>
  <si>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</si>
  <si>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</si>
  <si>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</si>
  <si>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</si>
  <si>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</si>
  <si>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</si>
  <si>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</si>
  <si>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</si>
  <si>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</si>
  <si>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</si>
  <si>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</si>
  <si>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</si>
  <si>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</si>
  <si>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</si>
  <si>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</si>
  <si>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</si>
  <si>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</si>
  <si>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</si>
  <si>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</si>
  <si>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</si>
  <si>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</si>
  <si>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</si>
  <si>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</si>
  <si>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</si>
  <si>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</si>
  <si>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</si>
  <si>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</si>
  <si>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</si>
  <si>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</si>
  <si>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</si>
  <si>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</si>
  <si>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</si>
  <si>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</si>
  <si>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</si>
  <si>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</si>
  <si>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</si>
  <si>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</si>
  <si>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</si>
  <si>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</si>
  <si>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</si>
  <si>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</si>
  <si>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</si>
  <si>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</si>
  <si>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</si>
  <si>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</si>
  <si>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</si>
  <si>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</si>
  <si>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</si>
  <si>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</si>
  <si>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</si>
  <si>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</si>
  <si>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</si>
  <si>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</si>
  <si>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</si>
  <si>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</si>
  <si>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</si>
  <si>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</si>
  <si>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</si>
  <si>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</si>
  <si>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</si>
  <si>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</si>
  <si>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</si>
  <si>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</si>
  <si>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</si>
  <si>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</si>
  <si>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</si>
  <si>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</si>
  <si>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</si>
  <si>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</si>
  <si>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</si>
  <si>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</si>
  <si>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</si>
  <si>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</si>
  <si>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</si>
  <si>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</si>
  <si>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</si>
  <si>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</si>
  <si>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</si>
  <si>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</si>
  <si>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</si>
  <si>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</si>
  <si>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</si>
  <si>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</si>
  <si>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</si>
  <si>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</si>
  <si>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</si>
  <si>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</si>
  <si>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</si>
  <si>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</si>
  <si>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</si>
  <si>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</si>
  <si>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</si>
  <si>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</si>
  <si>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</si>
  <si>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</si>
  <si>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</si>
  <si>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</si>
  <si>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</si>
  <si>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</si>
  <si>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</si>
  <si>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</si>
  <si>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</si>
  <si>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</si>
  <si>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</si>
  <si>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</si>
  <si>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</si>
  <si>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</si>
  <si>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</si>
  <si>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</si>
  <si>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</si>
  <si>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</si>
  <si>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</si>
  <si>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</si>
  <si>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</si>
  <si>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</si>
  <si>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</si>
  <si>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</si>
  <si>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</si>
  <si>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</si>
  <si>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</si>
  <si>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</si>
  <si>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</si>
  <si>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</si>
  <si>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</si>
  <si>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</si>
  <si>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</si>
  <si>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</si>
  <si>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</si>
  <si>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</si>
  <si>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</si>
  <si>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</si>
  <si>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</si>
  <si>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</si>
  <si>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</si>
  <si>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</si>
  <si>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</si>
  <si>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</si>
  <si>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</si>
  <si>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</si>
  <si>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</si>
  <si>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</si>
  <si>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</si>
  <si>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</si>
  <si>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</si>
  <si>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</si>
  <si>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</si>
  <si>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</si>
  <si>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</si>
  <si>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</si>
  <si>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</si>
  <si>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</si>
  <si>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</si>
  <si>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</si>
  <si>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</si>
  <si>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</si>
  <si>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</si>
  <si>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</si>
  <si>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</si>
  <si>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</si>
  <si>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</si>
  <si>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</si>
  <si>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</si>
  <si>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</si>
  <si>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</si>
  <si>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</si>
  <si>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</si>
  <si>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</si>
  <si>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</si>
  <si>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</si>
  <si>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</si>
  <si>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</si>
  <si>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</si>
  <si>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</si>
  <si>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</si>
  <si>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</si>
  <si>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</si>
  <si>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</si>
  <si>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</si>
  <si>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</si>
  <si>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</si>
  <si>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</si>
  <si>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</si>
  <si>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</si>
  <si>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</si>
  <si>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</si>
  <si>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</si>
  <si>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</si>
  <si>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</si>
  <si>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</si>
  <si>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</si>
  <si>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</si>
  <si>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</si>
  <si>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</si>
  <si>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</si>
  <si>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</si>
  <si>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</si>
  <si>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</si>
  <si>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</si>
  <si>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</si>
  <si>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</si>
  <si>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</si>
  <si>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</si>
  <si>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</si>
  <si>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</si>
  <si>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</si>
  <si>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</si>
  <si>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</si>
  <si>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</si>
  <si>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</si>
  <si>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</si>
  <si>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</si>
  <si>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</si>
  <si>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</si>
  <si>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</si>
  <si>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</si>
  <si>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</si>
  <si>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</si>
  <si>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</si>
  <si>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</si>
  <si>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</si>
  <si>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</si>
  <si>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</si>
  <si>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</si>
  <si>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</si>
  <si>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</si>
  <si>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</si>
  <si>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</si>
  <si>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</si>
  <si>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</si>
  <si>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</si>
  <si>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</si>
  <si>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</si>
  <si>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</si>
  <si>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</si>
  <si>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</si>
  <si>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</si>
  <si>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</si>
  <si>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</si>
  <si>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</si>
  <si>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</si>
  <si>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</si>
  <si>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</si>
  <si>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</si>
  <si>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</si>
  <si>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</si>
  <si>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</si>
  <si>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</si>
  <si>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</si>
  <si>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</si>
  <si>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</si>
  <si>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</si>
  <si>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</si>
  <si>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</si>
  <si>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</si>
  <si>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</si>
  <si>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</si>
  <si>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</si>
  <si>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</si>
  <si>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</si>
  <si>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</si>
  <si>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</si>
  <si>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</si>
  <si>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</si>
  <si>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</si>
  <si>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</si>
  <si>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</si>
  <si>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</si>
  <si>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</si>
  <si>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</si>
  <si>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</si>
  <si>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</si>
  <si>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</si>
  <si>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</si>
  <si>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</si>
  <si>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</si>
  <si>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</si>
  <si>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</si>
  <si>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</si>
  <si>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</si>
  <si>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</si>
  <si>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</si>
  <si>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</si>
  <si>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</si>
  <si>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</si>
  <si>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</si>
  <si>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</si>
  <si>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</si>
  <si>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</si>
  <si>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</si>
  <si>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</si>
  <si>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</si>
  <si>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</si>
  <si>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</si>
  <si>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</si>
  <si>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</si>
  <si>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</si>
  <si>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</si>
  <si>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</si>
  <si>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</si>
  <si>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</si>
  <si>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</si>
  <si>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</si>
  <si>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</si>
  <si>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</si>
  <si>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</si>
  <si>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</si>
  <si>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</si>
  <si>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</si>
  <si>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</si>
  <si>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</si>
  <si>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</si>
  <si>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</si>
  <si>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</si>
  <si>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</si>
  <si>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</si>
  <si>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</si>
  <si>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</si>
  <si>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</si>
  <si>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</si>
  <si>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</si>
  <si>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</si>
  <si>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</si>
  <si>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</si>
  <si>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</si>
  <si>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</si>
  <si>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</si>
  <si>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</si>
  <si>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</si>
  <si>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</si>
  <si>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</si>
  <si>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</si>
  <si>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</si>
  <si>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</si>
  <si>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</si>
  <si>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</si>
  <si>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</si>
  <si>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</si>
  <si>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</si>
  <si>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</si>
  <si>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</si>
  <si>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</si>
  <si>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</si>
  <si>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</si>
  <si>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</si>
  <si>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</si>
  <si>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</si>
  <si>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</si>
  <si>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</si>
  <si>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</si>
  <si>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</si>
  <si>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</si>
  <si>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</si>
  <si>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</si>
  <si>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</si>
  <si>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</si>
  <si>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</si>
  <si>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</si>
  <si>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</si>
  <si>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</si>
  <si>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</si>
  <si>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</si>
  <si>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</si>
  <si>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</si>
  <si>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</si>
  <si>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</si>
  <si>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</si>
  <si>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</si>
  <si>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</si>
  <si>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</si>
  <si>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</si>
  <si>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</si>
  <si>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</si>
  <si>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</si>
  <si>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</si>
  <si>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</si>
  <si>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</si>
  <si>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</si>
  <si>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</si>
  <si>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</si>
  <si>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</si>
  <si>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</si>
  <si>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</si>
  <si>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</si>
  <si>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</si>
  <si>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</si>
  <si>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</si>
  <si>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</si>
  <si>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</si>
  <si>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</si>
  <si>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</si>
  <si>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</si>
  <si>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</si>
  <si>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</si>
  <si>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</si>
  <si>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</si>
  <si>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</si>
  <si>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</si>
  <si>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</si>
  <si>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</si>
  <si>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</si>
  <si>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</si>
  <si>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</si>
  <si>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</si>
  <si>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</si>
  <si>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</si>
  <si>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</si>
  <si>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</si>
  <si>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</si>
  <si>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</si>
  <si>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</si>
  <si>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</si>
  <si>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</si>
  <si>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</si>
  <si>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</si>
  <si>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</si>
  <si>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</si>
  <si>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</si>
  <si>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</si>
  <si>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</si>
  <si>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</si>
  <si>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</si>
  <si>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</si>
  <si>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</si>
  <si>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</si>
  <si>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</si>
  <si>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</si>
  <si>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</si>
  <si>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</si>
  <si>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</si>
  <si>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</si>
  <si>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</si>
  <si>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</si>
  <si>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</si>
  <si>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</si>
  <si>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</si>
  <si>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</si>
  <si>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</si>
  <si>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</si>
  <si>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</si>
  <si>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</si>
  <si>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</si>
  <si>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</si>
  <si>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</si>
  <si>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</si>
  <si>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</si>
  <si>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</si>
  <si>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</si>
  <si>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</si>
  <si>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</si>
  <si>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</si>
  <si>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</si>
  <si>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</si>
  <si>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</si>
  <si>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</si>
  <si>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</si>
  <si>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</si>
  <si>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</si>
  <si>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</si>
  <si>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</si>
  <si>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</si>
  <si>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</si>
  <si>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</si>
  <si>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</si>
  <si>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</si>
  <si>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</si>
  <si>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</si>
  <si>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</si>
  <si>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</si>
  <si>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</si>
  <si>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</si>
  <si>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</si>
  <si>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</si>
  <si>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</si>
  <si>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</si>
  <si>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</si>
  <si>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</si>
  <si>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</si>
  <si>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</si>
  <si>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</si>
  <si>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</si>
  <si>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</si>
  <si>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</si>
  <si>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</si>
  <si>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</si>
  <si>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</si>
  <si>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</si>
  <si>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</si>
  <si>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</si>
  <si>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</si>
  <si>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</si>
  <si>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</si>
  <si>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</si>
  <si>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</si>
  <si>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</si>
  <si>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</si>
  <si>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</si>
  <si>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</si>
  <si>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</si>
  <si>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</si>
  <si>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</si>
  <si>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</si>
  <si>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</si>
  <si>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</si>
  <si>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</si>
  <si>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</si>
  <si>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</si>
  <si>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</si>
  <si>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</si>
  <si>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</si>
  <si>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</si>
  <si>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</si>
  <si>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</si>
  <si>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</si>
  <si>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</si>
  <si>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</si>
  <si>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</si>
  <si>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</si>
  <si>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</si>
  <si>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</si>
  <si>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</si>
  <si>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</si>
  <si>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</si>
  <si>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</si>
  <si>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</si>
  <si>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</si>
  <si>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</si>
  <si>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</si>
  <si>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</si>
  <si>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</si>
  <si>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</si>
  <si>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</si>
  <si>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</si>
  <si>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</si>
  <si>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</si>
  <si>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</si>
  <si>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</si>
  <si>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</si>
  <si>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</si>
  <si>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</si>
  <si>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</si>
  <si>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</si>
  <si>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</si>
  <si>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</si>
  <si>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</si>
  <si>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</si>
  <si>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</si>
  <si>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</si>
  <si>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</si>
  <si>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</si>
  <si>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</si>
  <si>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</si>
  <si>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</si>
  <si>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</si>
  <si>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</si>
  <si>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</si>
  <si>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</si>
  <si>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</si>
  <si>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</si>
  <si>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</si>
  <si>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</si>
  <si>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</si>
  <si>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</si>
  <si>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</si>
  <si>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</si>
  <si>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</si>
  <si>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</si>
  <si>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</si>
  <si>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</si>
  <si>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</si>
  <si>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</si>
  <si>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</si>
  <si>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</si>
  <si>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</si>
  <si>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</si>
  <si>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</si>
  <si>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</si>
  <si>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</si>
  <si>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</si>
  <si>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</si>
  <si>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</si>
  <si>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</si>
  <si>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</si>
  <si>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</si>
  <si>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</si>
  <si>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</si>
  <si>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</si>
  <si>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</si>
  <si>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</si>
  <si>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</si>
  <si>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</si>
  <si>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</si>
  <si>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</si>
  <si>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</si>
  <si>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</si>
  <si>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</si>
  <si>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</si>
  <si>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</si>
  <si>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</si>
  <si>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</si>
  <si>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</si>
  <si>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</si>
  <si>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</si>
  <si>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</si>
  <si>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</si>
  <si>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</si>
  <si>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</si>
  <si>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</si>
  <si>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</si>
  <si>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</si>
  <si>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</si>
  <si>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</si>
  <si>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</si>
  <si>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</si>
  <si>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</si>
  <si>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</si>
  <si>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</si>
  <si>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</si>
  <si>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</si>
  <si>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</si>
  <si>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</si>
  <si>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</si>
  <si>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</si>
  <si>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</si>
  <si>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</si>
  <si>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</si>
  <si>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</si>
  <si>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</si>
  <si>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</si>
  <si>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</si>
  <si>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</si>
  <si>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</si>
  <si>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</si>
  <si>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</si>
  <si>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</si>
  <si>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</si>
  <si>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</si>
  <si>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</si>
  <si>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</si>
  <si>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</si>
  <si>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</si>
  <si>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</si>
  <si>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</si>
  <si>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</si>
  <si>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</si>
  <si>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</si>
  <si>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</si>
  <si>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</si>
  <si>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</si>
  <si>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</si>
  <si>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</si>
  <si>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</si>
  <si>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</si>
  <si>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</si>
  <si>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</si>
  <si>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</si>
  <si>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</si>
  <si>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</si>
  <si>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</si>
  <si>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</si>
  <si>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</si>
  <si>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</si>
  <si>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</si>
  <si>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</si>
  <si>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</si>
  <si>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</si>
  <si>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</si>
  <si>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</si>
  <si>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</si>
  <si>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</si>
  <si>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</si>
  <si>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</si>
  <si>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</si>
  <si>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</si>
  <si>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</si>
  <si>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</si>
  <si>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</si>
  <si>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</si>
  <si>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</si>
  <si>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</si>
  <si>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</si>
  <si>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</si>
  <si>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</si>
  <si>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</si>
  <si>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</si>
  <si>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</si>
  <si>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</si>
  <si>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</si>
  <si>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</si>
  <si>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</si>
  <si>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</si>
  <si>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</si>
  <si>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</si>
  <si>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</si>
  <si>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</si>
  <si>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</si>
  <si>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</si>
  <si>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</si>
  <si>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</si>
  <si>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</si>
  <si>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</si>
  <si>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</si>
  <si>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</si>
  <si>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</si>
  <si>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</si>
  <si>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</si>
  <si>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</si>
  <si>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</si>
  <si>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</si>
  <si>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</si>
  <si>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</si>
  <si>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</si>
  <si>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</si>
  <si>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</si>
  <si>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</si>
  <si>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</si>
  <si>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</si>
  <si>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</si>
  <si>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</si>
  <si>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</si>
  <si>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</si>
  <si>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</si>
  <si>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</si>
  <si>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</si>
  <si>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</si>
  <si>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</si>
  <si>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</si>
  <si>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</si>
  <si>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</si>
  <si>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</si>
  <si>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</si>
  <si>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</si>
  <si>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</si>
  <si>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</si>
  <si>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</si>
  <si>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</si>
  <si>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</si>
  <si>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</si>
  <si>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</si>
  <si>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</si>
  <si>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</si>
  <si>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</si>
  <si>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</si>
  <si>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</si>
  <si>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</si>
  <si>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</si>
  <si>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</si>
  <si>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</si>
  <si>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</si>
  <si>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</si>
  <si>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</si>
  <si>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</si>
  <si>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</si>
  <si>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</si>
  <si>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</si>
  <si>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</si>
  <si>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</si>
  <si>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</si>
  <si>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</si>
  <si>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</si>
  <si>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</si>
  <si>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</si>
  <si>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</si>
  <si>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</si>
  <si>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</si>
  <si>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</si>
  <si>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</si>
  <si>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</si>
  <si>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</si>
  <si>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</si>
  <si>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</si>
  <si>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</si>
  <si>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</si>
  <si>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</si>
  <si>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</si>
  <si>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</si>
  <si>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</si>
  <si>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</si>
  <si>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</si>
  <si>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</si>
  <si>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</si>
  <si>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</si>
  <si>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</si>
  <si>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</si>
  <si>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</si>
  <si>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</si>
  <si>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</si>
  <si>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</si>
  <si>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</si>
  <si>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</si>
  <si>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</si>
  <si>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</si>
  <si>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</si>
  <si>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</si>
  <si>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</si>
  <si>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</si>
  <si>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</si>
  <si>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</si>
  <si>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</si>
  <si>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</si>
  <si>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</si>
  <si>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</si>
  <si>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</si>
  <si>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</si>
  <si>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</si>
  <si>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</si>
  <si>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</si>
  <si>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</si>
  <si>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</si>
  <si>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</si>
  <si>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</si>
  <si>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</si>
  <si>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</si>
  <si>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</si>
  <si>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</si>
  <si>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</si>
  <si>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</si>
  <si>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</si>
  <si>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</si>
  <si>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</si>
  <si>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</si>
  <si>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</si>
  <si>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</si>
  <si>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</si>
  <si>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</si>
  <si>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</si>
  <si>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</si>
  <si>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</si>
  <si>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</si>
  <si>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</si>
  <si>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</si>
  <si>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</si>
  <si>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</si>
  <si>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</si>
  <si>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</si>
  <si>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</si>
  <si>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</si>
  <si>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</si>
  <si>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</si>
  <si>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</si>
  <si>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</si>
  <si>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</si>
  <si>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</si>
  <si>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</si>
  <si>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</si>
  <si>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</si>
  <si>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</si>
  <si>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</si>
  <si>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</si>
  <si>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</si>
  <si>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</si>
  <si>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</si>
  <si>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</si>
  <si>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</si>
  <si>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</si>
  <si>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</si>
  <si>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</si>
  <si>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</si>
  <si>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</si>
  <si>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</si>
  <si>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</si>
  <si>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</si>
  <si>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</si>
  <si>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</si>
  <si>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</si>
  <si>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</si>
  <si>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</si>
  <si>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</si>
  <si>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</si>
  <si>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</si>
  <si>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</si>
  <si>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</si>
  <si>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</si>
  <si>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</si>
  <si>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</si>
  <si>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</si>
  <si>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</si>
  <si>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</si>
  <si>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</si>
  <si>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</si>
  <si>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</si>
  <si>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</si>
  <si>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</si>
  <si>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</si>
  <si>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</si>
  <si>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</si>
  <si>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</si>
  <si>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</si>
  <si>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</si>
  <si>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</si>
  <si>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</si>
  <si>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</si>
  <si>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</si>
  <si>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</si>
  <si>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</si>
  <si>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</si>
  <si>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</si>
  <si>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</si>
  <si>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</si>
  <si>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</si>
  <si>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</si>
  <si>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</si>
  <si>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</si>
  <si>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</si>
  <si>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</si>
  <si>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</si>
  <si>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</si>
  <si>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</si>
  <si>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</si>
  <si>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</si>
  <si>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</si>
  <si>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</si>
  <si>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</si>
  <si>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</si>
  <si>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</si>
  <si>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</si>
  <si>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</si>
  <si>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</si>
  <si>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</si>
  <si>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</si>
  <si>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</si>
  <si>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</si>
  <si>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</si>
  <si>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</si>
  <si>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</si>
  <si>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</si>
  <si>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</si>
  <si>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</si>
  <si>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</si>
  <si>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</si>
  <si>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</si>
  <si>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</si>
  <si>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</si>
  <si>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</si>
  <si>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</si>
  <si>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</si>
  <si>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</si>
  <si>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</si>
  <si>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</si>
  <si>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</si>
  <si>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</si>
  <si>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</si>
  <si>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</si>
  <si>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</si>
  <si>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</si>
  <si>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</si>
  <si>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</si>
  <si>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</si>
  <si>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</si>
  <si>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</si>
  <si>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</si>
  <si>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</si>
  <si>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</si>
  <si>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</si>
  <si>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</si>
  <si>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</si>
  <si>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</si>
  <si>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</si>
  <si>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</si>
  <si>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</si>
  <si>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</si>
  <si>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</si>
  <si>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</si>
  <si>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</si>
  <si>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</si>
  <si>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</si>
  <si>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</si>
  <si>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</si>
  <si>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</si>
  <si>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</si>
  <si>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</si>
  <si>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</si>
  <si>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</si>
  <si>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</si>
  <si>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</si>
  <si>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</si>
  <si>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</si>
  <si>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</si>
  <si>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</si>
  <si>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</si>
  <si>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</si>
  <si>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</si>
  <si>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</si>
  <si>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</si>
  <si>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</si>
  <si>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</si>
  <si>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</si>
  <si>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</si>
  <si>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</si>
  <si>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</si>
  <si>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</si>
  <si>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</si>
  <si>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</si>
  <si>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</si>
  <si>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</si>
  <si>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</si>
  <si>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</si>
  <si>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</si>
  <si>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</si>
  <si>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</si>
  <si>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</si>
  <si>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</si>
  <si>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</si>
  <si>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</si>
  <si>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</si>
  <si>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</si>
  <si>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</si>
  <si>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</si>
  <si>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</si>
  <si>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</si>
  <si>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</si>
  <si>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</si>
  <si>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</si>
  <si>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</si>
  <si>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</si>
  <si>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</si>
  <si>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</si>
  <si>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</si>
  <si>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</si>
  <si>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</si>
  <si>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</si>
  <si>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</si>
  <si>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</si>
  <si>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</si>
  <si>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</si>
  <si>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</si>
  <si>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</si>
  <si>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</si>
  <si>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</si>
  <si>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</si>
  <si>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</si>
  <si>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</si>
  <si>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</si>
  <si>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</si>
  <si>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</si>
  <si>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</si>
  <si>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</si>
  <si>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</si>
  <si>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</si>
  <si>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</si>
  <si>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</si>
  <si>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</si>
  <si>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</si>
  <si>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</si>
  <si>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</si>
  <si>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</si>
  <si>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</si>
  <si>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</si>
  <si>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</si>
  <si>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</si>
  <si>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</si>
  <si>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</si>
  <si>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</si>
  <si>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</si>
  <si>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</si>
  <si>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</si>
  <si>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</si>
  <si>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</si>
  <si>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</si>
  <si>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</si>
  <si>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</si>
  <si>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</si>
  <si>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</si>
  <si>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</si>
  <si>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</si>
  <si>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</si>
  <si>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</si>
  <si>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</si>
  <si>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</si>
  <si>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</si>
  <si>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</si>
  <si>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</si>
  <si>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</si>
  <si>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</si>
  <si>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</si>
  <si>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</si>
  <si>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</si>
  <si>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</si>
  <si>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</si>
  <si>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</si>
  <si>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</si>
  <si>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</si>
  <si>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</si>
  <si>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</si>
  <si>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</si>
  <si>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</si>
  <si>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</si>
  <si>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</si>
  <si>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</si>
  <si>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</si>
  <si>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</si>
  <si>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</si>
  <si>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</si>
  <si>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</si>
  <si>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</si>
  <si>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</si>
  <si>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</si>
  <si>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</si>
  <si>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</si>
  <si>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</si>
  <si>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</si>
  <si>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</si>
  <si>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</si>
  <si>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</si>
  <si>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</si>
  <si>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</si>
  <si>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</si>
  <si>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</si>
  <si>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</si>
  <si>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</si>
  <si>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</si>
  <si>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</si>
  <si>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</si>
  <si>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</si>
  <si>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</si>
  <si>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</si>
  <si>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</si>
  <si>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</si>
  <si>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</si>
  <si>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</si>
  <si>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</si>
  <si>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</si>
  <si>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</si>
  <si>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</si>
  <si>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</si>
  <si>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</si>
  <si>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</si>
  <si>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</si>
  <si>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</si>
  <si>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</si>
  <si>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</si>
  <si>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</si>
  <si>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</si>
  <si>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</si>
  <si>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</si>
  <si>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</si>
  <si>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</si>
  <si>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</si>
  <si>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</si>
  <si>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</si>
  <si>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</si>
  <si>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</si>
  <si>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</si>
  <si>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</si>
  <si>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</si>
  <si>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</si>
  <si>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</si>
  <si>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</si>
  <si>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</si>
  <si>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</si>
  <si>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</si>
  <si>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</si>
  <si>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</si>
  <si>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</si>
  <si>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</si>
  <si>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</si>
  <si>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</si>
  <si>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</si>
  <si>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</si>
  <si>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</si>
  <si>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</si>
  <si>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</si>
  <si>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</si>
  <si>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</si>
  <si>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</si>
  <si>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</si>
  <si>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</si>
  <si>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</si>
  <si>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</si>
  <si>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</si>
  <si>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</si>
  <si>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</si>
  <si>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</si>
  <si>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</si>
  <si>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</si>
  <si>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</si>
  <si>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</si>
  <si>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</si>
  <si>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</si>
  <si>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</si>
  <si>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</si>
  <si>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</si>
  <si>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</si>
  <si>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</si>
  <si>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</si>
  <si>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</si>
  <si>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</si>
  <si>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</si>
  <si>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</si>
  <si>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</si>
  <si>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</si>
  <si>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</si>
  <si>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</si>
  <si>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</si>
  <si>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</si>
  <si>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</si>
  <si>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</si>
  <si>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</si>
  <si>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</si>
  <si>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</si>
  <si>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</si>
  <si>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</si>
  <si>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</si>
  <si>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</si>
  <si>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</si>
  <si>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</si>
  <si>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</si>
  <si>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</si>
  <si>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</si>
  <si>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</si>
  <si>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</si>
  <si>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</si>
  <si>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</si>
  <si>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</si>
  <si>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</si>
  <si>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</si>
  <si>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</si>
  <si>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</si>
  <si>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</si>
  <si>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</si>
  <si>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</si>
  <si>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</si>
  <si>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</si>
  <si>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</si>
  <si>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</si>
  <si>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</si>
  <si>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</si>
  <si>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</si>
  <si>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</si>
  <si>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</si>
  <si>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</si>
  <si>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</si>
  <si>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</si>
  <si>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</si>
  <si>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</si>
  <si>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</si>
  <si>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</si>
  <si>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</si>
  <si>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</si>
  <si>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</si>
  <si>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</si>
  <si>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</si>
  <si>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</si>
  <si>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</si>
  <si>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</si>
  <si>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</si>
  <si>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</si>
  <si>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</si>
  <si>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</si>
  <si>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</si>
  <si>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</si>
  <si>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</si>
  <si>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</si>
  <si>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</si>
  <si>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</si>
  <si>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</si>
  <si>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</si>
  <si>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</si>
  <si>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</si>
  <si>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</si>
  <si>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</si>
  <si>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</si>
  <si>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</si>
  <si>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</si>
  <si>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</si>
  <si>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</si>
  <si>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</si>
  <si>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</si>
  <si>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</si>
  <si>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</si>
  <si>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</si>
  <si>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</si>
  <si>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</si>
  <si>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</si>
  <si>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</si>
  <si>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</si>
  <si>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</si>
  <si>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</si>
  <si>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</si>
  <si>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</si>
  <si>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</si>
  <si>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</si>
  <si>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</si>
  <si>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</si>
  <si>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</si>
  <si>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</si>
  <si>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</si>
  <si>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</si>
  <si>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</si>
  <si>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</si>
  <si>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</si>
  <si>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</si>
  <si>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</si>
  <si>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</si>
  <si>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</si>
  <si>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</si>
  <si>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</si>
  <si>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</si>
  <si>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</si>
  <si>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</si>
  <si>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</si>
  <si>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</si>
  <si>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</si>
  <si>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</si>
  <si>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</si>
  <si>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</si>
  <si>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</si>
  <si>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</si>
  <si>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</si>
  <si>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</si>
  <si>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</si>
  <si>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</si>
  <si>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</si>
  <si>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</si>
  <si>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</si>
  <si>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</si>
  <si>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</si>
  <si>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</si>
  <si>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</si>
  <si>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</si>
  <si>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</si>
  <si>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</si>
  <si>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</si>
  <si>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</si>
  <si>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</si>
  <si>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</si>
  <si>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</si>
  <si>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</si>
  <si>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</si>
  <si>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</si>
  <si>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</si>
  <si>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</si>
  <si>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</si>
  <si>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</si>
  <si>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</si>
  <si>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</si>
  <si>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</si>
  <si>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</si>
  <si>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</si>
  <si>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</si>
  <si>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</si>
  <si>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</si>
  <si>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</si>
  <si>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</si>
  <si>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</si>
  <si>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</si>
  <si>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</si>
  <si>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</si>
  <si>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</si>
  <si>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</si>
  <si>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</si>
  <si>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</si>
  <si>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</si>
  <si>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</si>
  <si>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</si>
  <si>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</si>
  <si>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</si>
  <si>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</si>
  <si>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</si>
  <si>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</si>
  <si>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</si>
  <si>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</si>
  <si>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</si>
  <si>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</si>
  <si>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</si>
  <si>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</si>
  <si>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</si>
  <si>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</si>
  <si>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</si>
  <si>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</si>
  <si>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</si>
  <si>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</si>
  <si>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</si>
  <si>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</si>
  <si>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</si>
  <si>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</si>
  <si>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</si>
  <si>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</si>
  <si>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</si>
  <si>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</si>
  <si>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</si>
  <si>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</si>
  <si>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</si>
  <si>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</si>
  <si>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</si>
  <si>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</si>
  <si>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</si>
  <si>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</si>
  <si>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</si>
  <si>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</si>
  <si>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</si>
  <si>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</si>
  <si>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</si>
  <si>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</si>
  <si>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</si>
  <si>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</si>
  <si>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</si>
  <si>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</si>
  <si>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</si>
  <si>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</si>
  <si>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</si>
  <si>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</si>
  <si>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</si>
  <si>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</si>
  <si>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</si>
  <si>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</si>
  <si>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</si>
  <si>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</si>
  <si>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</si>
  <si>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</si>
  <si>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</si>
  <si>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</si>
  <si>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</si>
  <si>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</si>
  <si>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</si>
  <si>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</si>
  <si>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</si>
  <si>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</si>
  <si>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</si>
  <si>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</si>
  <si>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</si>
  <si>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</si>
  <si>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</si>
  <si>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</si>
  <si>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</si>
  <si>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</si>
  <si>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</si>
  <si>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</si>
  <si>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</si>
  <si>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</si>
  <si>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</si>
  <si>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</si>
  <si>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</si>
  <si>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</si>
  <si>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</si>
  <si>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</si>
  <si>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</si>
  <si>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</si>
  <si>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</si>
  <si>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</si>
  <si>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</si>
  <si>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</si>
  <si>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</si>
  <si>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</si>
  <si>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</si>
  <si>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</si>
  <si>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</si>
  <si>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</si>
  <si>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</si>
  <si>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</si>
  <si>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</si>
  <si>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</si>
  <si>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</si>
  <si>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</si>
  <si>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</si>
  <si>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</si>
  <si>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</si>
  <si>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</si>
  <si>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</si>
  <si>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</si>
  <si>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</si>
  <si>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</si>
  <si>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</si>
  <si>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</si>
  <si>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</si>
  <si>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</si>
  <si>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</si>
  <si>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</si>
  <si>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</si>
  <si>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</si>
  <si>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</si>
  <si>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</si>
  <si>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</si>
  <si>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</si>
  <si>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</si>
  <si>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</si>
  <si>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</si>
  <si>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</si>
  <si>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</si>
  <si>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</si>
  <si>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</si>
  <si>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</si>
  <si>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</si>
  <si>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</si>
  <si>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</si>
  <si>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</si>
  <si>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</si>
  <si>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</si>
  <si>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</si>
  <si>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</si>
  <si>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</si>
  <si>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</si>
  <si>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</si>
  <si>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</si>
  <si>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</si>
  <si>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</si>
  <si>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</si>
  <si>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</si>
  <si>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</si>
  <si>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</si>
  <si>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</si>
  <si>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</si>
  <si>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</si>
  <si>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</si>
  <si>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</si>
  <si>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</si>
  <si>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</si>
  <si>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</si>
  <si>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</si>
  <si>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</si>
  <si>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</si>
  <si>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</si>
  <si>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</si>
  <si>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</si>
  <si>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</si>
  <si>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</si>
  <si>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</si>
  <si>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</si>
  <si>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</si>
  <si>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</si>
  <si>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</si>
  <si>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</si>
  <si>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</si>
  <si>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</si>
  <si>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</si>
  <si>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</si>
  <si>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</si>
  <si>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</si>
  <si>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</si>
  <si>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</si>
  <si>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</si>
  <si>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</si>
  <si>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</si>
  <si>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</si>
  <si>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</si>
  <si>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</si>
  <si>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</si>
  <si>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</si>
  <si>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</si>
  <si>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</si>
  <si>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</si>
  <si>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</si>
  <si>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</si>
  <si>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</si>
  <si>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</si>
  <si>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</si>
  <si>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</si>
  <si>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</si>
  <si>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</si>
  <si>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</si>
  <si>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</si>
  <si>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</si>
  <si>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</si>
  <si>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</si>
  <si>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</si>
  <si>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</si>
  <si>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</si>
  <si>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</si>
  <si>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</si>
  <si>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</si>
  <si>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</si>
  <si>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</si>
  <si>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</si>
  <si>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</si>
  <si>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</si>
  <si>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</si>
  <si>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</si>
  <si>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</si>
  <si>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</si>
  <si>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</si>
  <si>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</si>
  <si>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</si>
  <si>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</si>
  <si>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</si>
  <si>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</si>
  <si>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</si>
  <si>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</si>
  <si>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</si>
  <si>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</si>
  <si>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</si>
  <si>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</si>
  <si>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</si>
  <si>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</si>
  <si>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</si>
  <si>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</si>
  <si>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</si>
  <si>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</si>
  <si>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</si>
  <si>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</si>
  <si>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</si>
  <si>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</si>
  <si>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</si>
  <si>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</si>
  <si>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</si>
  <si>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</si>
  <si>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</si>
  <si>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</si>
  <si>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</si>
  <si>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</si>
  <si>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</si>
  <si>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</si>
  <si>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</si>
  <si>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</si>
  <si>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</si>
  <si>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</si>
  <si>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</si>
  <si>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</si>
  <si>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</si>
  <si>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</si>
  <si>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</si>
  <si>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</si>
  <si>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</si>
  <si>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</si>
  <si>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</si>
  <si>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</si>
  <si>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</si>
  <si>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</si>
  <si>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</si>
  <si>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</si>
  <si>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</si>
  <si>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</si>
  <si>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</si>
  <si>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</si>
  <si>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</si>
  <si>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</si>
  <si>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</si>
  <si>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</si>
  <si>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</si>
  <si>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</si>
  <si>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</si>
  <si>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</si>
  <si>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</si>
  <si>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</si>
  <si>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</si>
  <si>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</si>
  <si>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</si>
  <si>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</si>
  <si>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</si>
  <si>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</si>
  <si>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</si>
  <si>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</si>
  <si>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</si>
  <si>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</si>
  <si>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</si>
  <si>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</si>
  <si>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</si>
  <si>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</si>
  <si>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</si>
  <si>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</si>
  <si>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</si>
  <si>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</si>
  <si>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</si>
  <si>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</si>
  <si>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</si>
  <si>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</si>
  <si>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</si>
  <si>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</si>
  <si>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</si>
  <si>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</si>
  <si>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</si>
  <si>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</si>
  <si>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</si>
  <si>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</si>
  <si>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</si>
  <si>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</si>
  <si>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</si>
  <si>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</si>
  <si>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</si>
  <si>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</si>
  <si>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</si>
  <si>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</si>
  <si>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</si>
  <si>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</si>
  <si>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</si>
  <si>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</si>
  <si>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</si>
  <si>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</si>
  <si>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</si>
  <si>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</si>
  <si>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</si>
  <si>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</si>
  <si>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</si>
  <si>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</si>
  <si>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</si>
  <si>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</si>
  <si>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</si>
  <si>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</si>
  <si>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</si>
  <si>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</si>
  <si>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</si>
  <si>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</si>
  <si>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</si>
  <si>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</si>
  <si>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</si>
  <si>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</si>
  <si>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</si>
  <si>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</si>
  <si>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</si>
  <si>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</si>
  <si>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</si>
  <si>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</si>
  <si>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</si>
  <si>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</si>
  <si>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</si>
  <si>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</si>
  <si>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</si>
  <si>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</si>
  <si>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</si>
  <si>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</si>
  <si>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</si>
  <si>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</si>
  <si>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</si>
  <si>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</si>
  <si>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</si>
  <si>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</si>
  <si>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</si>
  <si>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</si>
  <si>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</si>
  <si>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</si>
  <si>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</si>
  <si>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</si>
  <si>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</si>
  <si>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</si>
  <si>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</si>
  <si>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</si>
  <si>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</si>
  <si>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</si>
  <si>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</si>
  <si>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</si>
  <si>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</si>
  <si>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</si>
  <si>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</si>
  <si>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</si>
  <si>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</si>
  <si>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</si>
  <si>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</si>
  <si>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</si>
  <si>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</si>
  <si>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</si>
  <si>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</si>
  <si>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</si>
  <si>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</si>
  <si>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</si>
  <si>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</si>
  <si>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</si>
  <si>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</si>
  <si>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</si>
  <si>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</si>
  <si>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</si>
  <si>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</si>
  <si>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</si>
  <si>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</si>
  <si>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</si>
  <si>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</si>
  <si>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</si>
  <si>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</si>
  <si>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</si>
  <si>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</si>
  <si>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</si>
  <si>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</si>
  <si>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</si>
  <si>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</si>
  <si>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</si>
  <si>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</si>
  <si>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</si>
  <si>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</si>
  <si>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</si>
  <si>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</si>
  <si>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</si>
  <si>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</si>
  <si>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</si>
  <si>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</si>
  <si>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</si>
  <si>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</si>
  <si>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</si>
  <si>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</si>
  <si>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</si>
  <si>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</si>
  <si>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</si>
  <si>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</si>
  <si>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</si>
  <si>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</si>
  <si>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</si>
  <si>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</si>
  <si>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</si>
  <si>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</si>
  <si>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</si>
  <si>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</si>
  <si>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</si>
  <si>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</si>
  <si>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</si>
  <si>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</si>
  <si>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</si>
  <si>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</si>
  <si>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</si>
  <si>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</si>
  <si>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</si>
  <si>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</si>
  <si>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</si>
  <si>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</si>
  <si>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</si>
  <si>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</si>
  <si>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</si>
  <si>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</si>
  <si>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</si>
  <si>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</si>
  <si>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</si>
  <si>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</si>
  <si>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</si>
  <si>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</si>
  <si>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</si>
  <si>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</si>
  <si>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</si>
  <si>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</si>
  <si>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</si>
  <si>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</si>
  <si>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</si>
  <si>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</si>
  <si>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</si>
  <si>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</si>
  <si>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</si>
  <si>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</si>
  <si>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</si>
  <si>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</si>
  <si>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</si>
  <si>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</si>
  <si>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</si>
  <si>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</si>
  <si>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</si>
  <si>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</si>
  <si>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</si>
  <si>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</si>
  <si>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</si>
  <si>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</si>
  <si>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</si>
  <si>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</si>
  <si>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</si>
  <si>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</si>
  <si>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</si>
  <si>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</si>
  <si>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</si>
  <si>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</si>
  <si>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</si>
  <si>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</si>
  <si>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</si>
  <si>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</si>
  <si>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</si>
  <si>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</si>
  <si>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</si>
  <si>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</si>
  <si>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</si>
  <si>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</si>
  <si>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</si>
  <si>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</si>
  <si>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</si>
  <si>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</si>
  <si>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</si>
  <si>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</si>
  <si>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</si>
  <si>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</si>
  <si>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</si>
  <si>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</si>
  <si>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</si>
  <si>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</si>
  <si>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</si>
  <si>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</si>
  <si>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</si>
  <si>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</si>
  <si>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</si>
  <si>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</si>
  <si>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</si>
  <si>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</si>
  <si>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</si>
  <si>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</si>
  <si>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</si>
  <si>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</si>
  <si>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</si>
  <si>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</si>
  <si>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</si>
  <si>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</si>
  <si>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</si>
  <si>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</si>
  <si>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</si>
  <si>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</si>
  <si>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</si>
  <si>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</si>
  <si>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</si>
  <si>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</si>
  <si>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</si>
  <si>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</si>
  <si>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</si>
  <si>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</si>
  <si>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</si>
  <si>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</si>
  <si>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</si>
  <si>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</si>
  <si>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</si>
  <si>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</si>
  <si>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</si>
  <si>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</si>
  <si>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</si>
  <si>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</si>
  <si>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</si>
  <si>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</si>
  <si>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</si>
  <si>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</si>
  <si>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</si>
  <si>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</si>
  <si>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</si>
  <si>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</si>
  <si>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</si>
  <si>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</si>
  <si>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</si>
  <si>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</si>
  <si>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</si>
  <si>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</si>
  <si>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</si>
  <si>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</si>
  <si>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</si>
  <si>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</si>
  <si>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</si>
  <si>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</si>
  <si>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</si>
  <si>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</si>
  <si>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</si>
  <si>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</si>
  <si>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</si>
  <si>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</si>
  <si>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</si>
  <si>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</si>
  <si>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</si>
  <si>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</si>
  <si>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</si>
  <si>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</si>
  <si>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</si>
  <si>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</si>
  <si>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</si>
  <si>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</si>
  <si>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</si>
  <si>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</si>
  <si>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</si>
  <si>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</si>
  <si>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</si>
  <si>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</si>
  <si>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</si>
  <si>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</si>
  <si>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</si>
  <si>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</si>
  <si>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</si>
  <si>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</si>
  <si>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</si>
  <si>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</si>
  <si>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</si>
  <si>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</si>
  <si>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</si>
  <si>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</si>
  <si>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</si>
  <si>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</si>
  <si>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</si>
  <si>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</si>
  <si>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</si>
  <si>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</si>
  <si>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</si>
  <si>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</si>
  <si>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</si>
  <si>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</si>
  <si>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</si>
  <si>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</si>
  <si>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</si>
  <si>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</si>
  <si>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</si>
  <si>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</si>
  <si>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</si>
  <si>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</si>
  <si>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</si>
  <si>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</si>
  <si>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</si>
  <si>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</si>
  <si>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</si>
  <si>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</si>
  <si>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</si>
  <si>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</si>
  <si>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</si>
  <si>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</si>
  <si>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</si>
  <si>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</si>
  <si>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</si>
  <si>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</si>
  <si>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</si>
  <si>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</si>
  <si>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</si>
  <si>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</si>
  <si>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</si>
  <si>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</si>
  <si>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</si>
  <si>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</si>
  <si>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</si>
  <si>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</si>
  <si>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</si>
  <si>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</si>
  <si>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</si>
  <si>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</si>
  <si>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</si>
  <si>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</si>
  <si>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</si>
  <si>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</si>
  <si>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</si>
  <si>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</si>
  <si>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</si>
  <si>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</si>
  <si>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</si>
  <si>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</si>
  <si>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</si>
  <si>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</si>
  <si>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</si>
  <si>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</si>
  <si>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</si>
  <si>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</si>
  <si>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</si>
  <si>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</si>
  <si>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</si>
  <si>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</si>
  <si>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</si>
  <si>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</si>
  <si>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</si>
  <si>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</si>
  <si>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</si>
  <si>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</si>
  <si>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</si>
  <si>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</si>
  <si>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</si>
  <si>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</si>
  <si>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</si>
  <si>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</si>
  <si>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</si>
  <si>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</si>
  <si>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</si>
  <si>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</si>
  <si>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</si>
  <si>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</si>
  <si>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</si>
  <si>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</si>
  <si>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</si>
  <si>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</si>
  <si>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</si>
  <si>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</si>
  <si>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</si>
  <si>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</si>
  <si>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</si>
  <si>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</si>
  <si>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</si>
  <si>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</si>
  <si>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</si>
  <si>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</si>
  <si>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</si>
  <si>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</si>
  <si>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</si>
  <si>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</si>
  <si>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</si>
  <si>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</si>
  <si>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</si>
  <si>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</si>
  <si>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</si>
  <si>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</si>
  <si>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</si>
  <si>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</si>
  <si>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</si>
  <si>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</si>
  <si>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</si>
  <si>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</si>
  <si>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</si>
  <si>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</si>
  <si>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</si>
  <si>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</si>
  <si>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</si>
  <si>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</si>
  <si>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</si>
  <si>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</si>
  <si>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</si>
  <si>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</si>
  <si>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</si>
  <si>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</si>
  <si>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</si>
  <si>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</si>
  <si>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</si>
  <si>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</si>
  <si>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</si>
  <si>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</si>
  <si>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</si>
  <si>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</si>
  <si>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</si>
  <si>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</si>
  <si>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</si>
  <si>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</si>
  <si>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</si>
  <si>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</si>
  <si>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</si>
  <si>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</si>
  <si>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</si>
  <si>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</si>
  <si>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</si>
  <si>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</si>
  <si>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</si>
  <si>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</si>
  <si>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</si>
  <si>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</si>
  <si>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</si>
  <si>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</si>
  <si>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</si>
  <si>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</si>
  <si>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</si>
  <si>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</si>
  <si>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</si>
  <si>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</si>
  <si>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</si>
  <si>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</si>
  <si>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</si>
  <si>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</si>
  <si>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</si>
  <si>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</si>
  <si>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</si>
  <si>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</si>
  <si>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</si>
  <si>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</si>
  <si>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</si>
  <si>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</si>
  <si>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</si>
  <si>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</si>
  <si>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</si>
  <si>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</si>
  <si>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</si>
  <si>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</si>
  <si>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</si>
  <si>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</si>
  <si>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</si>
  <si>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</si>
  <si>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</si>
  <si>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</si>
  <si>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</si>
  <si>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</si>
  <si>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</si>
  <si>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</si>
  <si>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</si>
  <si>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</si>
  <si>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</si>
  <si>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</si>
  <si>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</si>
  <si>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</si>
  <si>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</si>
  <si>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</si>
  <si>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</si>
  <si>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</si>
  <si>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</si>
  <si>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</si>
  <si>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</si>
  <si>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</si>
  <si>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</si>
  <si>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</si>
  <si>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</si>
  <si>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</si>
  <si>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</si>
  <si>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</si>
  <si>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</si>
  <si>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</si>
  <si>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</si>
  <si>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</si>
  <si>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</si>
  <si>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</si>
  <si>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</si>
  <si>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</si>
  <si>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</si>
  <si>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</si>
  <si>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</si>
  <si>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</si>
  <si>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</si>
  <si>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</si>
  <si>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</si>
  <si>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</si>
  <si>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</si>
  <si>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</si>
  <si>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</si>
  <si>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</si>
  <si>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</si>
  <si>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</si>
  <si>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</si>
  <si>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</si>
  <si>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</si>
  <si>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</si>
  <si>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</si>
  <si>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</si>
  <si>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</si>
  <si>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</si>
  <si>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</si>
  <si>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</si>
  <si>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</si>
  <si>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</si>
  <si>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</si>
  <si>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</si>
  <si>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</si>
  <si>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</si>
  <si>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</si>
  <si>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</si>
  <si>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</si>
  <si>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</si>
  <si>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</si>
  <si>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</si>
  <si>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</si>
  <si>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</si>
  <si>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</si>
  <si>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</si>
  <si>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</si>
  <si>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</si>
  <si>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</si>
  <si>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</si>
  <si>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</si>
  <si>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</si>
  <si>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</si>
  <si>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</si>
  <si>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</si>
  <si>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</si>
  <si>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</si>
  <si>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</si>
  <si>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</si>
  <si>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</si>
  <si>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</si>
  <si>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</si>
  <si>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</si>
  <si>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</si>
  <si>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</si>
  <si>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</si>
  <si>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</si>
  <si>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</si>
  <si>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</si>
  <si>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</si>
  <si>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</si>
  <si>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</si>
  <si>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</si>
  <si>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</si>
  <si>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</si>
  <si>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</si>
  <si>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</si>
  <si>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</si>
  <si>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</si>
  <si>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</si>
  <si>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</si>
  <si>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</si>
  <si>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</si>
  <si>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</si>
  <si>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</si>
  <si>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</si>
  <si>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</si>
  <si>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</si>
  <si>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</si>
  <si>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</si>
  <si>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</si>
  <si>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</si>
  <si>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</si>
  <si>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</si>
  <si>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</si>
  <si>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</si>
  <si>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</si>
  <si>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</si>
  <si>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</si>
  <si>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</si>
  <si>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</si>
  <si>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</si>
  <si>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</si>
  <si>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</si>
  <si>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</si>
  <si>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</si>
  <si>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</si>
  <si>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</si>
  <si>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</si>
  <si>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</si>
  <si>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</si>
  <si>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</si>
  <si>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</si>
  <si>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</si>
  <si>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</si>
  <si>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</si>
  <si>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</si>
  <si>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</si>
  <si>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</si>
  <si>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</si>
  <si>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</si>
  <si>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</si>
  <si>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</si>
  <si>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</si>
  <si>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</si>
  <si>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</si>
  <si>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</si>
  <si>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</si>
  <si>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</si>
  <si>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</si>
  <si>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</si>
  <si>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</si>
  <si>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</si>
  <si>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</si>
  <si>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</si>
  <si>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</si>
  <si>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</si>
  <si>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</si>
  <si>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</si>
  <si>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</si>
  <si>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</si>
  <si>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</si>
  <si>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</si>
  <si>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</si>
  <si>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</si>
  <si>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</si>
  <si>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</si>
  <si>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</si>
  <si>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</si>
  <si>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</si>
  <si>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</si>
  <si>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</si>
  <si>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</si>
  <si>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</si>
  <si>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</si>
  <si>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</si>
  <si>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</si>
  <si>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</si>
  <si>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</si>
  <si>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</si>
  <si>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</si>
  <si>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</si>
  <si>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</si>
  <si>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</si>
  <si>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</si>
  <si>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</si>
  <si>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</si>
  <si>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</si>
  <si>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</si>
  <si>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</si>
  <si>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</si>
  <si>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</si>
  <si>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</si>
  <si>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</si>
  <si>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</si>
  <si>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</si>
  <si>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</si>
  <si>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</si>
  <si>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</si>
  <si>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</si>
  <si>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</si>
  <si>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</si>
  <si>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</si>
  <si>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</si>
  <si>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</si>
  <si>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</si>
  <si>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</si>
  <si>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</si>
  <si>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</si>
  <si>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</si>
  <si>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</si>
  <si>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</si>
  <si>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</si>
  <si>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</si>
  <si>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</si>
  <si>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</si>
  <si>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</si>
  <si>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</si>
  <si>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</si>
  <si>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</si>
  <si>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</si>
  <si>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</si>
  <si>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</si>
  <si>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</si>
  <si>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</si>
  <si>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</si>
  <si>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</si>
  <si>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</si>
  <si>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</si>
  <si>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</si>
  <si>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</si>
  <si>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</si>
  <si>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</si>
  <si>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</si>
  <si>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</si>
  <si>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</si>
  <si>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</si>
  <si>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</si>
  <si>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</si>
  <si>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</si>
  <si>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</si>
  <si>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</si>
  <si>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</si>
  <si>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</si>
  <si>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</si>
  <si>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</si>
  <si>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</si>
  <si>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</si>
  <si>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</si>
  <si>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</si>
  <si>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</si>
  <si>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</si>
  <si>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</si>
  <si>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</si>
  <si>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</si>
  <si>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</si>
  <si>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</si>
  <si>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</si>
  <si>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</si>
  <si>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</si>
  <si>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</si>
  <si>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</si>
  <si>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</si>
  <si>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</si>
  <si>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</si>
  <si>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</si>
  <si>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</si>
  <si>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</si>
  <si>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</si>
  <si>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</si>
  <si>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</si>
  <si>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</si>
  <si>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</si>
  <si>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</si>
  <si>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</si>
  <si>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</si>
  <si>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</si>
  <si>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</si>
  <si>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</si>
  <si>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</si>
  <si>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</si>
  <si>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</si>
  <si>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</si>
  <si>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</si>
  <si>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</si>
  <si>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</si>
  <si>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</si>
  <si>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</si>
  <si>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</si>
  <si>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</si>
  <si>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</si>
  <si>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</si>
  <si>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</si>
  <si>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</si>
  <si>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</si>
  <si>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</si>
  <si>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</si>
  <si>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</si>
  <si>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</si>
  <si>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</si>
  <si>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</si>
  <si>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</si>
  <si>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</si>
  <si>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</si>
  <si>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</si>
  <si>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</si>
  <si>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</si>
  <si>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</si>
  <si>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</si>
  <si>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</si>
  <si>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</si>
  <si>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</si>
  <si>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</si>
  <si>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</si>
  <si>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</si>
  <si>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</si>
  <si>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</si>
  <si>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</si>
  <si>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</si>
  <si>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</si>
  <si>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</si>
  <si>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</si>
  <si>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</si>
  <si>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</si>
  <si>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</si>
  <si>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</si>
  <si>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</si>
  <si>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</si>
  <si>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</si>
  <si>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</si>
  <si>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</si>
  <si>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</si>
  <si>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</si>
  <si>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</si>
  <si>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</si>
  <si>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</si>
  <si>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</si>
  <si>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</si>
  <si>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</si>
  <si>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</si>
  <si>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</si>
  <si>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</si>
  <si>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</si>
  <si>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</si>
  <si>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</si>
  <si>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</si>
  <si>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</si>
  <si>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</si>
  <si>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</si>
  <si>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</si>
  <si>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</si>
  <si>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</si>
  <si>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</si>
  <si>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</si>
  <si>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</si>
  <si>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</si>
  <si>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</si>
  <si>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</si>
  <si>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</si>
  <si>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</si>
  <si>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</si>
  <si>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</si>
  <si>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</si>
  <si>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</si>
  <si>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</si>
  <si>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</si>
  <si>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</si>
  <si>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</si>
  <si>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</si>
  <si>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</si>
  <si>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</si>
  <si>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</si>
  <si>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</si>
  <si>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</si>
  <si>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</si>
  <si>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</si>
  <si>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</si>
  <si>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</si>
  <si>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</si>
  <si>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</si>
  <si>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</si>
  <si>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</si>
  <si>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</si>
  <si>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</si>
  <si>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</si>
  <si>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</si>
  <si>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</si>
  <si>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</si>
  <si>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</si>
  <si>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</si>
  <si>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</si>
  <si>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</si>
  <si>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</si>
  <si>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</si>
  <si>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</si>
  <si>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</si>
  <si>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</si>
  <si>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</si>
  <si>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</si>
  <si>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</si>
  <si>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</si>
  <si>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</si>
  <si>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</si>
  <si>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</si>
  <si>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</si>
  <si>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</si>
  <si>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</si>
  <si>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</si>
  <si>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</si>
  <si>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</si>
  <si>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</si>
  <si>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</si>
  <si>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</si>
  <si>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</si>
  <si>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</si>
  <si>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</si>
  <si>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</si>
  <si>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</si>
  <si>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</si>
  <si>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</si>
  <si>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</si>
  <si>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</si>
  <si>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</si>
  <si>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</si>
  <si>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</si>
  <si>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</si>
  <si>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</si>
  <si>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</si>
  <si>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</si>
  <si>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</si>
  <si>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</si>
  <si>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</si>
  <si>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</si>
  <si>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</si>
  <si>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</si>
  <si>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</si>
  <si>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</si>
  <si>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</si>
  <si>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</si>
  <si>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</si>
  <si>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</si>
  <si>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</si>
  <si>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</si>
  <si>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</si>
  <si>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</si>
  <si>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</si>
  <si>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</si>
  <si>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</si>
  <si>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</si>
  <si>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</si>
  <si>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</si>
  <si>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</si>
  <si>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</si>
  <si>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</si>
  <si>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</si>
  <si>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</si>
  <si>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</si>
  <si>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</si>
  <si>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</si>
  <si>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</si>
  <si>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</si>
  <si>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</si>
  <si>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</si>
  <si>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</si>
  <si>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</si>
  <si>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</si>
  <si>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</si>
  <si>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</si>
  <si>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</si>
  <si>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</si>
  <si>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</si>
  <si>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</si>
  <si>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</si>
  <si>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</si>
  <si>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</si>
  <si>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</si>
  <si>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</si>
  <si>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</si>
  <si>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</si>
  <si>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</si>
  <si>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</si>
  <si>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</si>
  <si>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</si>
  <si>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</si>
  <si>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</si>
  <si>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</si>
  <si>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</si>
  <si>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</si>
  <si>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</si>
  <si>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</si>
  <si>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</si>
  <si>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</si>
  <si>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</si>
  <si>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</si>
  <si>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</si>
  <si>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</si>
  <si>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</si>
  <si>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</si>
  <si>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</si>
  <si>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</si>
  <si>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</si>
  <si>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</si>
  <si>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</si>
  <si>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</si>
  <si>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</si>
  <si>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</si>
  <si>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</si>
  <si>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</si>
  <si>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</si>
  <si>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</si>
  <si>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</si>
  <si>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</si>
  <si>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</si>
  <si>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</si>
  <si>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</si>
  <si>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</si>
  <si>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</si>
  <si>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</si>
  <si>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</si>
  <si>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</si>
  <si>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</si>
  <si>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</si>
  <si>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</si>
  <si>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</si>
  <si>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</si>
  <si>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</si>
  <si>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</si>
  <si>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</si>
  <si>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</si>
  <si>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</si>
  <si>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</si>
  <si>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</si>
  <si>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</si>
  <si>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</si>
  <si>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</si>
  <si>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</si>
  <si>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</si>
  <si>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</si>
  <si>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</si>
  <si>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</si>
  <si>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</si>
  <si>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</si>
  <si>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</si>
  <si>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</si>
  <si>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</si>
  <si>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</si>
  <si>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</si>
  <si>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</si>
  <si>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</si>
  <si>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</si>
  <si>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</si>
  <si>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</si>
  <si>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</si>
  <si>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</si>
  <si>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</si>
  <si>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</si>
  <si>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</si>
  <si>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</si>
  <si>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</si>
  <si>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</si>
  <si>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</si>
  <si>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</si>
  <si>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</si>
  <si>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</si>
  <si>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</si>
  <si>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</si>
  <si>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</si>
  <si>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</si>
  <si>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</si>
  <si>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</si>
  <si>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</si>
  <si>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</si>
  <si>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</si>
  <si>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</si>
  <si>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</si>
  <si>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</si>
  <si>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</si>
  <si>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</si>
  <si>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</si>
  <si>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</si>
  <si>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</si>
  <si>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</si>
  <si>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</si>
  <si>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</si>
  <si>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</si>
  <si>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</si>
  <si>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</si>
  <si>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</si>
  <si>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</si>
  <si>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</si>
  <si>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</si>
  <si>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</si>
  <si>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</si>
  <si>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</si>
  <si>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</si>
  <si>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</si>
  <si>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</si>
  <si>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</si>
  <si>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</si>
  <si>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</si>
  <si>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</si>
  <si>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</si>
  <si>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</si>
  <si>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</si>
  <si>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</si>
  <si>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</si>
  <si>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</si>
  <si>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</si>
  <si>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</si>
  <si>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</si>
  <si>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</si>
  <si>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</si>
  <si>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</si>
  <si>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</si>
  <si>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</si>
  <si>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</si>
  <si>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</si>
  <si>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</si>
  <si>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</si>
  <si>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</si>
  <si>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</si>
  <si>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</si>
  <si>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</si>
  <si>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</si>
  <si>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</si>
  <si>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</si>
  <si>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</si>
  <si>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</si>
  <si>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</si>
  <si>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</si>
  <si>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</si>
  <si>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</si>
  <si>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</si>
  <si>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</si>
  <si>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</si>
  <si>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</si>
  <si>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</si>
  <si>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</si>
  <si>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</si>
  <si>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</si>
  <si>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</si>
  <si>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</si>
  <si>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</si>
  <si>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</si>
  <si>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</si>
  <si>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</si>
  <si>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</si>
  <si>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</si>
  <si>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</si>
  <si>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</si>
  <si>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</si>
  <si>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</si>
  <si>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</si>
  <si>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</si>
  <si>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</si>
  <si>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</si>
  <si>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</si>
  <si>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</si>
  <si>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</si>
  <si>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</si>
  <si>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</si>
  <si>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</si>
  <si>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</si>
  <si>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</si>
  <si>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</si>
  <si>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</si>
  <si>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</si>
  <si>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</si>
  <si>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</si>
  <si>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</si>
  <si>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</si>
  <si>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</si>
  <si>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</si>
  <si>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</si>
  <si>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</si>
  <si>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</si>
  <si>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</si>
  <si>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</si>
  <si>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</si>
  <si>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</si>
  <si>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</si>
  <si>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</si>
  <si>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</si>
  <si>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</si>
  <si>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</si>
  <si>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</si>
  <si>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</si>
  <si>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</si>
  <si>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</si>
  <si>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</si>
  <si>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</si>
  <si>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</si>
  <si>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</si>
  <si>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</si>
  <si>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</si>
  <si>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</si>
  <si>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</si>
  <si>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</si>
  <si>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</si>
  <si>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</si>
  <si>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</si>
  <si>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</si>
  <si>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</si>
  <si>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</si>
  <si>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</si>
  <si>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</si>
  <si>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</si>
  <si>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</si>
  <si>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</si>
  <si>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</si>
  <si>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</si>
  <si>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</si>
  <si>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</si>
  <si>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</si>
  <si>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</si>
  <si>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</si>
  <si>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</si>
  <si>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</si>
  <si>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</si>
  <si>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</si>
  <si>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</si>
  <si>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</si>
  <si>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</si>
  <si>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</si>
  <si>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</si>
  <si>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</si>
  <si>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</si>
  <si>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</si>
  <si>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</si>
  <si>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</si>
  <si>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</si>
  <si>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</si>
  <si>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</si>
  <si>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</si>
  <si>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</si>
  <si>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</si>
  <si>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</si>
  <si>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</si>
  <si>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</si>
  <si>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</si>
  <si>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</si>
  <si>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</si>
  <si>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</si>
  <si>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</si>
  <si>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</si>
  <si>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</si>
  <si>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</si>
  <si>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</si>
  <si>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</si>
  <si>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</si>
  <si>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</si>
  <si>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</si>
  <si>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</si>
  <si>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</si>
  <si>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</si>
  <si>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</si>
  <si>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</si>
  <si>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</si>
  <si>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</si>
  <si>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</si>
  <si>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</si>
  <si>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</si>
  <si>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</si>
  <si>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</si>
  <si>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</si>
  <si>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</si>
  <si>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</si>
  <si>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</si>
  <si>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</si>
  <si>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</si>
  <si>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</si>
  <si>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</si>
  <si>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</si>
  <si>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</si>
  <si>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</si>
  <si>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</si>
  <si>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</si>
  <si>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</si>
  <si>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</si>
  <si>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</si>
  <si>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</si>
  <si>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</si>
  <si>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</si>
  <si>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</si>
  <si>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</si>
  <si>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</si>
  <si>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</si>
  <si>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</si>
  <si>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</si>
  <si>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</si>
  <si>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</si>
  <si>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</si>
  <si>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</si>
  <si>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</si>
  <si>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</si>
  <si>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</si>
  <si>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</si>
  <si>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</si>
  <si>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</si>
  <si>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</si>
  <si>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</si>
  <si>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</si>
  <si>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</si>
  <si>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</si>
  <si>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</si>
  <si>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</si>
  <si>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</si>
  <si>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</si>
  <si>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</si>
  <si>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</si>
  <si>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</si>
  <si>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</si>
  <si>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</si>
  <si>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</si>
  <si>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</si>
  <si>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</si>
  <si>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</si>
  <si>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</si>
  <si>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</si>
  <si>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</si>
  <si>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</si>
  <si>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</si>
  <si>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</si>
  <si>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</si>
  <si>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</si>
  <si>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</si>
  <si>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</si>
  <si>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</si>
  <si>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</si>
  <si>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</si>
  <si>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</si>
  <si>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</si>
  <si>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</si>
  <si>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</si>
  <si>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</si>
  <si>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</si>
  <si>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</si>
  <si>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</si>
  <si>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</si>
  <si>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</si>
  <si>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</si>
  <si>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</si>
  <si>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</si>
  <si>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</si>
  <si>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</si>
  <si>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</si>
  <si>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</si>
  <si>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</si>
  <si>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</si>
  <si>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</si>
  <si>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</si>
  <si>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</si>
  <si>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</si>
  <si>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</si>
  <si>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</si>
  <si>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</si>
  <si>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</si>
  <si>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</si>
  <si>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</si>
  <si>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</si>
  <si>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</si>
  <si>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</si>
  <si>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</si>
  <si>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</si>
  <si>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</si>
  <si>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</si>
  <si>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</si>
  <si>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</si>
  <si>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</si>
  <si>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</si>
  <si>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</si>
  <si>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</si>
  <si>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</si>
  <si>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</si>
  <si>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</si>
  <si>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</si>
  <si>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</si>
  <si>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</si>
  <si>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</si>
  <si>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</si>
  <si>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</si>
  <si>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</si>
  <si>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</si>
  <si>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</si>
  <si>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</si>
  <si>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</si>
  <si>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</si>
  <si>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</si>
  <si>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</si>
  <si>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</si>
  <si>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</si>
  <si>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</si>
  <si>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</si>
  <si>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</si>
  <si>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</si>
  <si>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</si>
  <si>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</si>
  <si>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</si>
  <si>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</si>
  <si>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</si>
  <si>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</si>
  <si>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</si>
  <si>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</si>
  <si>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</si>
  <si>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</si>
  <si>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</si>
  <si>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</si>
  <si>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</si>
  <si>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</si>
  <si>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</si>
  <si>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</si>
  <si>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</si>
  <si>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</si>
  <si>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</si>
  <si>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</si>
  <si>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</si>
  <si>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</si>
  <si>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</si>
  <si>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</si>
  <si>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</si>
  <si>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</si>
  <si>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</si>
  <si>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</si>
  <si>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</si>
  <si>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</si>
  <si>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</si>
  <si>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</si>
  <si>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</si>
  <si>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</si>
  <si>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</si>
  <si>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</si>
  <si>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</si>
  <si>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</si>
  <si>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</si>
  <si>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</si>
  <si>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</si>
  <si>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</si>
  <si>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</si>
  <si>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</si>
  <si>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</si>
  <si>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</si>
  <si>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</si>
  <si>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</si>
  <si>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</si>
  <si>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</si>
  <si>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</si>
  <si>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</si>
  <si>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</si>
  <si>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</si>
  <si>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</si>
  <si>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</si>
  <si>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</si>
  <si>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</si>
  <si>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</si>
  <si>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</si>
  <si>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</si>
  <si>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</si>
  <si>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</si>
  <si>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</si>
  <si>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</si>
  <si>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</si>
  <si>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</si>
  <si>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</si>
  <si>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</si>
  <si>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</si>
  <si>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</si>
  <si>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</si>
  <si>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</si>
  <si>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</si>
  <si>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</si>
  <si>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</si>
  <si>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</si>
  <si>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</si>
  <si>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</si>
  <si>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</si>
  <si>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</si>
  <si>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</si>
  <si>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</si>
  <si>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</si>
  <si>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</si>
  <si>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</si>
  <si>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</si>
  <si>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</si>
  <si>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</si>
  <si>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</si>
  <si>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</si>
  <si>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</si>
  <si>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</si>
  <si>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</si>
  <si>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</si>
  <si>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</si>
  <si>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</si>
  <si>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</si>
  <si>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</si>
  <si>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</si>
  <si>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</si>
  <si>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</si>
  <si>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</si>
  <si>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</si>
  <si>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</si>
  <si>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</si>
  <si>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</si>
  <si>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</si>
  <si>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</si>
  <si>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</si>
  <si>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</si>
  <si>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</si>
  <si>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</si>
  <si>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</si>
  <si>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</si>
  <si>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</si>
  <si>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</si>
  <si>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</si>
  <si>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</si>
  <si>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</si>
  <si>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</si>
  <si>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</si>
  <si>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</si>
  <si>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</si>
  <si>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</si>
  <si>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</si>
  <si>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</si>
  <si>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</si>
  <si>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</si>
  <si>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</si>
  <si>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</si>
  <si>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</si>
  <si>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</si>
  <si>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</si>
  <si>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</si>
  <si>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</si>
  <si>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</si>
  <si>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</si>
  <si>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</si>
  <si>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</si>
  <si>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</si>
  <si>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</si>
  <si>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</si>
  <si>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</si>
  <si>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</si>
  <si>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</si>
  <si>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</si>
  <si>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</si>
  <si>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</si>
  <si>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</si>
  <si>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</si>
  <si>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</si>
  <si>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</si>
  <si>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</si>
  <si>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</si>
  <si>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</si>
  <si>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</si>
  <si>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</si>
  <si>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</si>
  <si>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</si>
  <si>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</si>
  <si>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</si>
  <si>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</si>
  <si>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</si>
  <si>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</si>
  <si>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</si>
  <si>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</si>
  <si>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</si>
  <si>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</si>
  <si>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</si>
  <si>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</si>
  <si>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</si>
  <si>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</si>
  <si>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</si>
  <si>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</si>
  <si>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</si>
  <si>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</si>
  <si>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</si>
  <si>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</si>
  <si>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</si>
  <si>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</si>
  <si>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</si>
  <si>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</si>
  <si>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</si>
  <si>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</si>
  <si>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</si>
  <si>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</si>
  <si>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</si>
  <si>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</si>
  <si>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</si>
  <si>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</si>
  <si>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</si>
  <si>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</si>
  <si>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</si>
  <si>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</si>
  <si>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</si>
  <si>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</si>
  <si>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</si>
  <si>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</si>
  <si>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</si>
  <si>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</si>
  <si>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</si>
  <si>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</si>
  <si>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</si>
  <si>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</si>
  <si>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</si>
  <si>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</si>
  <si>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</si>
  <si>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</si>
  <si>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</si>
  <si>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</si>
  <si>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</si>
  <si>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</si>
  <si>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</si>
  <si>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</si>
  <si>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</si>
  <si>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</si>
  <si>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</si>
  <si>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</si>
  <si>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</si>
  <si>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</si>
  <si>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</si>
  <si>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</si>
  <si>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</si>
  <si>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</si>
  <si>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</si>
  <si>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</si>
  <si>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</si>
  <si>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</si>
  <si>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</si>
  <si>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</si>
  <si>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</si>
  <si>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</si>
  <si>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</si>
  <si>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</si>
  <si>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</si>
  <si>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</si>
  <si>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</si>
  <si>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</si>
  <si>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</si>
  <si>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</si>
  <si>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</si>
  <si>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</si>
  <si>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</si>
  <si>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</si>
  <si>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</si>
  <si>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</si>
  <si>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</si>
  <si>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</si>
  <si>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</si>
  <si>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</si>
  <si>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</si>
  <si>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</si>
  <si>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</si>
  <si>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</si>
  <si>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</si>
  <si>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</si>
  <si>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</si>
  <si>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</si>
  <si>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</si>
  <si>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</si>
  <si>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</si>
  <si>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</si>
  <si>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</si>
  <si>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</si>
  <si>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</si>
  <si>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</si>
  <si>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</si>
  <si>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</si>
  <si>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</si>
  <si>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</si>
  <si>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</si>
  <si>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</si>
  <si>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</si>
  <si>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</si>
  <si>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</si>
  <si>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</si>
  <si>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</si>
  <si>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</si>
  <si>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</si>
  <si>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</si>
  <si>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</si>
  <si>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</si>
  <si>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</si>
  <si>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</si>
  <si>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</si>
  <si>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</si>
  <si>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</si>
  <si>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</si>
  <si>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</si>
  <si>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</si>
  <si>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</si>
  <si>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</si>
  <si>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</si>
  <si>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</si>
  <si>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</si>
  <si>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</si>
  <si>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</si>
  <si>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</si>
  <si>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</si>
  <si>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</si>
  <si>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</si>
  <si>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</si>
  <si>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</si>
  <si>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</si>
  <si>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</si>
  <si>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</si>
  <si>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</si>
  <si>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</si>
  <si>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</si>
  <si>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</si>
  <si>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</si>
  <si>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</si>
  <si>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</si>
  <si>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</si>
  <si>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</si>
  <si>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</si>
  <si>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</si>
  <si>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</si>
  <si>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</si>
  <si>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</si>
  <si>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</si>
  <si>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</si>
  <si>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</si>
  <si>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</si>
  <si>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</si>
  <si>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</si>
  <si>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</si>
  <si>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</si>
  <si>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</si>
  <si>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</si>
  <si>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</si>
  <si>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</si>
  <si>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</si>
  <si>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</si>
  <si>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</si>
  <si>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</si>
  <si>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</si>
  <si>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</si>
  <si>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</si>
  <si>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</si>
  <si>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</si>
  <si>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</si>
  <si>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</si>
  <si>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</si>
  <si>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</si>
  <si>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</si>
  <si>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</si>
  <si>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</si>
  <si>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</si>
  <si>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</si>
  <si>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</si>
  <si>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</si>
  <si>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</si>
  <si>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</si>
  <si>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</si>
  <si>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</si>
  <si>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</si>
  <si>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</si>
  <si>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</si>
  <si>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</si>
  <si>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</si>
  <si>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</si>
  <si>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</si>
  <si>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</si>
  <si>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</si>
  <si>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</si>
  <si>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</si>
  <si>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</si>
  <si>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</si>
  <si>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</si>
  <si>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</si>
  <si>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</si>
  <si>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</si>
  <si>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</si>
  <si>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</si>
  <si>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</si>
  <si>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</si>
  <si>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</si>
  <si>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</si>
  <si>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</si>
  <si>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</si>
  <si>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</si>
  <si>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</si>
  <si>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</si>
  <si>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</si>
  <si>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</si>
  <si>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</si>
  <si>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</si>
  <si>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</si>
  <si>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</si>
  <si>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</si>
  <si>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</si>
  <si>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</si>
  <si>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</si>
  <si>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</si>
  <si>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</si>
  <si>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</si>
  <si>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</si>
  <si>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</si>
  <si>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</si>
  <si>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</si>
  <si>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</si>
  <si>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</si>
  <si>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</si>
  <si>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</si>
  <si>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</si>
  <si>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</si>
  <si>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</si>
  <si>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</si>
  <si>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</si>
  <si>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</si>
  <si>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</si>
  <si>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</si>
  <si>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</si>
  <si>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</si>
  <si>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</si>
  <si>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</si>
  <si>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</si>
  <si>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</si>
  <si>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</si>
  <si>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</si>
  <si>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</si>
  <si>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</si>
  <si>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</si>
  <si>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</si>
  <si>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</si>
  <si>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</si>
  <si>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</si>
  <si>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</si>
  <si>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</si>
  <si>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</si>
  <si>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</si>
  <si>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</si>
  <si>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</si>
  <si>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</si>
  <si>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</si>
  <si>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</si>
  <si>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</si>
  <si>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</si>
  <si>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</si>
  <si>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</si>
  <si>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</si>
  <si>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</si>
  <si>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</si>
  <si>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</si>
  <si>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</si>
  <si>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</si>
  <si>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</si>
  <si>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</si>
  <si>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</si>
  <si>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</si>
  <si>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</si>
  <si>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</si>
  <si>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</si>
  <si>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</si>
  <si>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</si>
  <si>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</si>
  <si>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</si>
  <si>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</si>
  <si>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</si>
  <si>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</si>
  <si>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</si>
  <si>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</si>
  <si>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</si>
  <si>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</si>
  <si>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</si>
  <si>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</si>
  <si>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</si>
  <si>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</si>
  <si>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</si>
  <si>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</si>
  <si>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</si>
  <si>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</si>
  <si>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</si>
  <si>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</si>
  <si>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</si>
  <si>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</si>
  <si>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</si>
  <si>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</si>
  <si>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</si>
  <si>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</si>
  <si>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</si>
  <si>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</si>
  <si>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</si>
  <si>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</si>
  <si>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</si>
  <si>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</si>
  <si>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</si>
  <si>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</si>
  <si>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</si>
  <si>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</si>
  <si>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</si>
  <si>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</si>
  <si>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</si>
  <si>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</si>
  <si>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</si>
  <si>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</si>
  <si>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</si>
  <si>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</si>
  <si>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</si>
  <si>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</si>
  <si>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</si>
  <si>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</si>
  <si>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</si>
  <si>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</si>
  <si>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</si>
  <si>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</si>
  <si>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</si>
  <si>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</si>
  <si>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</si>
  <si>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</si>
  <si>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</si>
  <si>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</si>
  <si>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</si>
  <si>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</si>
  <si>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</si>
  <si>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</si>
  <si>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</si>
  <si>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</si>
  <si>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</si>
  <si>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</si>
  <si>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</si>
  <si>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</si>
  <si>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</si>
  <si>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</si>
  <si>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</si>
  <si>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</si>
  <si>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</si>
  <si>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</si>
  <si>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</si>
  <si>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</si>
  <si>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</si>
  <si>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</si>
  <si>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</si>
  <si>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</si>
  <si>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</si>
  <si>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</si>
  <si>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</si>
  <si>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</si>
  <si>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</si>
  <si>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</si>
  <si>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</si>
  <si>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</si>
  <si>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</si>
  <si>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</si>
  <si>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</si>
  <si>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</si>
  <si>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</si>
  <si>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</si>
  <si>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</si>
  <si>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</si>
  <si>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</si>
  <si>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</si>
  <si>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</si>
  <si>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</si>
  <si>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</si>
  <si>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</si>
  <si>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</si>
  <si>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</si>
  <si>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</si>
  <si>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</si>
  <si>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</si>
  <si>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</si>
  <si>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</si>
  <si>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</si>
  <si>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</si>
  <si>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</si>
  <si>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</si>
  <si>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</si>
  <si>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</si>
  <si>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</si>
  <si>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</si>
  <si>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</si>
  <si>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</si>
  <si>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</si>
  <si>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</si>
  <si>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</si>
  <si>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</si>
  <si>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</si>
  <si>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</si>
  <si>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</si>
  <si>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</si>
  <si>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</si>
  <si>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</si>
  <si>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</si>
  <si>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</si>
  <si>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</si>
  <si>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</si>
  <si>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</si>
  <si>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</si>
  <si>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</si>
  <si>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</si>
  <si>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</si>
  <si>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</si>
  <si>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</si>
  <si>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</si>
  <si>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</si>
  <si>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</si>
  <si>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</si>
  <si>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</si>
  <si>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</si>
  <si>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</si>
  <si>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</si>
  <si>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</si>
  <si>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</si>
  <si>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</si>
  <si>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</si>
  <si>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</si>
  <si>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</si>
  <si>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</si>
  <si>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</si>
  <si>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</si>
  <si>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</si>
  <si>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</si>
  <si>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</si>
  <si>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</si>
  <si>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</si>
  <si>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</si>
  <si>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</si>
  <si>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</si>
  <si>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</si>
  <si>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</si>
  <si>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</si>
  <si>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</si>
  <si>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</si>
  <si>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</si>
  <si>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</si>
  <si>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</si>
  <si>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</si>
  <si>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</si>
  <si>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</si>
  <si>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</si>
  <si>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</si>
  <si>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</si>
  <si>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</si>
  <si>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</si>
  <si>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</si>
  <si>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</si>
  <si>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</si>
  <si>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</si>
  <si>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</si>
  <si>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</si>
  <si>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</si>
  <si>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</si>
  <si>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</si>
  <si>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</si>
  <si>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</si>
  <si>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</si>
  <si>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</si>
  <si>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</si>
  <si>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</si>
  <si>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</si>
  <si>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</si>
  <si>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</si>
  <si>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</si>
  <si>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</si>
  <si>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</si>
  <si>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</si>
  <si>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</si>
  <si>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</si>
  <si>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</si>
  <si>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</si>
  <si>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</si>
  <si>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</si>
  <si>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</si>
  <si>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</si>
  <si>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</si>
  <si>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</si>
  <si>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</si>
  <si>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</si>
  <si>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</si>
  <si>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</si>
  <si>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</si>
  <si>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</si>
  <si>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</si>
  <si>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</si>
  <si>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</si>
  <si>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</si>
  <si>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</si>
  <si>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</si>
  <si>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</si>
  <si>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</si>
  <si>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</si>
  <si>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</si>
  <si>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</si>
  <si>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</si>
  <si>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</si>
  <si>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</si>
  <si>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</si>
  <si>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</si>
  <si>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</si>
  <si>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</si>
  <si>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</si>
  <si>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</si>
  <si>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</si>
  <si>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</si>
  <si>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</si>
  <si>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</si>
  <si>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</si>
  <si>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</si>
  <si>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</si>
  <si>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</si>
  <si>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</si>
  <si>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</si>
  <si>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</si>
  <si>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</si>
  <si>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</si>
  <si>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</si>
  <si>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</si>
  <si>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</si>
  <si>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</si>
  <si>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</si>
  <si>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</si>
  <si>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</si>
  <si>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</si>
  <si>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</si>
  <si>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</si>
  <si>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</si>
  <si>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</si>
  <si>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</si>
  <si>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</si>
  <si>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</si>
  <si>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</si>
  <si>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</si>
  <si>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</si>
  <si>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</si>
  <si>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</si>
  <si>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</si>
  <si>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</si>
  <si>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</si>
  <si>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</si>
  <si>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</si>
  <si>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</si>
  <si>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</si>
  <si>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</si>
  <si>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</si>
  <si>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</si>
  <si>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</si>
  <si>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</si>
  <si>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</si>
  <si>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</si>
  <si>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</si>
  <si>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</si>
  <si>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</si>
  <si>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</si>
  <si>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</si>
  <si>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</si>
  <si>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</si>
  <si>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</si>
  <si>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</si>
  <si>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</si>
  <si>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</si>
  <si>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</si>
  <si>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</si>
  <si>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</si>
  <si>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</si>
  <si>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</si>
  <si>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</si>
  <si>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</si>
  <si>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</si>
  <si>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</si>
  <si>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</si>
  <si>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</si>
  <si>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</si>
  <si>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</si>
  <si>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</si>
  <si>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</si>
  <si>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</si>
  <si>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</si>
  <si>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</si>
  <si>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</si>
  <si>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</si>
  <si>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</si>
  <si>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</si>
  <si>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</si>
  <si>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</si>
  <si>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</si>
  <si>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</si>
  <si>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</si>
  <si>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</si>
  <si>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</si>
  <si>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</si>
  <si>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</si>
  <si>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</si>
  <si>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</si>
  <si>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</si>
  <si>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</si>
  <si>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</si>
  <si>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</si>
  <si>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</si>
  <si>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</si>
  <si>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</si>
  <si>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</si>
  <si>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</si>
  <si>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</si>
  <si>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</si>
  <si>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</si>
  <si>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</si>
  <si>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</si>
  <si>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</si>
  <si>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</si>
  <si>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</si>
  <si>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</si>
  <si>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</si>
  <si>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</si>
  <si>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</si>
  <si>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</si>
  <si>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</si>
  <si>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</si>
  <si>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</si>
  <si>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</si>
  <si>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</si>
  <si>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</si>
  <si>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</si>
  <si>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</si>
  <si>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</si>
  <si>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</si>
  <si>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</si>
  <si>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</si>
  <si>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</si>
  <si>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</si>
  <si>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</si>
  <si>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</si>
  <si>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</si>
  <si>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</si>
  <si>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</si>
  <si>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</si>
  <si>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</si>
  <si>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</si>
  <si>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</si>
  <si>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</si>
  <si>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</si>
  <si>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</si>
  <si>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</si>
  <si>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</si>
  <si>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</si>
  <si>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</si>
  <si>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</si>
  <si>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</si>
  <si>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</si>
  <si>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</si>
  <si>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</si>
  <si>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</si>
  <si>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</si>
  <si>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</si>
  <si>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</si>
  <si>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</si>
  <si>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</si>
  <si>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</si>
  <si>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</si>
  <si>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</si>
  <si>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</si>
  <si>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</si>
  <si>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</si>
  <si>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</si>
  <si>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</si>
  <si>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</si>
  <si>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</si>
  <si>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</si>
  <si>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</si>
  <si>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</si>
  <si>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</si>
  <si>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</si>
  <si>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</si>
  <si>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</si>
  <si>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</si>
  <si>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</si>
  <si>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</si>
  <si>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</si>
  <si>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</si>
  <si>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</si>
  <si>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</si>
  <si>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</si>
  <si>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</si>
  <si>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</si>
  <si>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</si>
  <si>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</si>
  <si>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</si>
  <si>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</si>
  <si>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</si>
  <si>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</si>
  <si>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</si>
  <si>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</si>
  <si>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</si>
  <si>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</si>
  <si>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</si>
  <si>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</si>
  <si>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</si>
  <si>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</si>
  <si>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</si>
  <si>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</si>
  <si>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</si>
  <si>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</si>
  <si>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</si>
  <si>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</si>
  <si>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</si>
  <si>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</si>
  <si>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</si>
  <si>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</si>
  <si>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</si>
  <si>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</si>
  <si>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</si>
  <si>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</si>
  <si>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</si>
  <si>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</si>
  <si>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</si>
  <si>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</si>
  <si>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</si>
  <si>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</si>
  <si>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</si>
  <si>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</si>
  <si>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</si>
  <si>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</si>
  <si>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</si>
  <si>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</si>
  <si>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</si>
  <si>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</si>
  <si>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</si>
  <si>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</si>
  <si>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</si>
  <si>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</si>
  <si>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</si>
  <si>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</si>
  <si>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</si>
  <si>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</si>
  <si>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</si>
  <si>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</si>
  <si>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</si>
  <si>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</si>
  <si>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</si>
  <si>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</si>
  <si>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</si>
  <si>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</si>
  <si>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</si>
  <si>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</si>
  <si>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</si>
  <si>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</si>
  <si>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</si>
  <si>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</si>
  <si>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</si>
  <si>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</si>
  <si>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</si>
  <si>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</si>
  <si>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</si>
  <si>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</si>
  <si>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</si>
  <si>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</si>
  <si>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</si>
  <si>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</si>
  <si>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</si>
  <si>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</si>
  <si>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</si>
  <si>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</si>
  <si>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</si>
  <si>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</si>
  <si>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</si>
  <si>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</si>
  <si>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</si>
  <si>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</si>
  <si>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</si>
  <si>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</si>
  <si>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</si>
  <si>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</si>
  <si>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</si>
  <si>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</si>
  <si>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</si>
  <si>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</si>
  <si>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</si>
  <si>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</si>
  <si>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</si>
  <si>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</si>
  <si>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</si>
  <si>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</si>
  <si>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</si>
  <si>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</si>
  <si>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</si>
  <si>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</si>
  <si>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</si>
  <si>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</si>
  <si>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</si>
  <si>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</si>
  <si>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</si>
  <si>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</si>
  <si>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</si>
  <si>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</si>
  <si>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</si>
  <si>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</si>
  <si>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</si>
  <si>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</si>
  <si>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</si>
  <si>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</si>
  <si>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</si>
  <si>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</si>
  <si>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</si>
  <si>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</si>
  <si>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</si>
  <si>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</si>
  <si>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</si>
  <si>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</si>
  <si>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</si>
  <si>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</si>
  <si>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</si>
  <si>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</si>
  <si>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</si>
  <si>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</si>
  <si>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</si>
  <si>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</si>
  <si>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</si>
  <si>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</si>
  <si>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</si>
  <si>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</si>
  <si>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</si>
  <si>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</si>
  <si>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</si>
  <si>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</si>
  <si>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</si>
  <si>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</si>
  <si>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</si>
  <si>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</si>
  <si>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</si>
  <si>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</si>
  <si>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</si>
  <si>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</si>
  <si>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</si>
  <si>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</si>
  <si>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</si>
  <si>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</si>
  <si>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</si>
  <si>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</si>
  <si>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</si>
  <si>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</si>
  <si>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</si>
  <si>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</si>
  <si>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</si>
  <si>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</si>
  <si>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</si>
  <si>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</si>
  <si>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</si>
  <si>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</si>
  <si>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</si>
  <si>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</si>
  <si>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</si>
  <si>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</si>
  <si>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</si>
  <si>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</si>
  <si>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</si>
  <si>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</si>
  <si>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</si>
  <si>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</si>
  <si>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</si>
  <si>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</si>
  <si>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</si>
  <si>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</si>
  <si>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</si>
  <si>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</si>
  <si>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</si>
  <si>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</si>
  <si>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</si>
  <si>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</si>
  <si>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</si>
  <si>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</si>
  <si>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</si>
  <si>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</si>
  <si>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</si>
  <si>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</si>
  <si>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</si>
  <si>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</si>
  <si>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</si>
  <si>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</si>
  <si>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</si>
  <si>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</si>
  <si>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</si>
  <si>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</si>
  <si>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</si>
  <si>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</si>
  <si>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</si>
  <si>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</si>
  <si>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</si>
  <si>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</si>
  <si>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</si>
  <si>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</si>
  <si>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</si>
  <si>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</si>
  <si>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</si>
  <si>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</si>
  <si>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</si>
  <si>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</si>
  <si>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</si>
  <si>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</si>
  <si>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</si>
  <si>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</si>
  <si>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</si>
  <si>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</si>
  <si>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</si>
  <si>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</si>
  <si>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</si>
  <si>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</si>
  <si>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</si>
  <si>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</si>
  <si>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</si>
  <si>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</si>
  <si>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</si>
  <si>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</si>
  <si>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</si>
  <si>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</si>
  <si>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</si>
  <si>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</si>
  <si>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</si>
  <si>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</si>
  <si>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</si>
  <si>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</si>
  <si>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</si>
  <si>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</si>
  <si>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</si>
  <si>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</si>
  <si>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</si>
  <si>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</si>
  <si>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</si>
  <si>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</si>
  <si>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</si>
  <si>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</si>
  <si>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</si>
  <si>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</si>
  <si>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</si>
  <si>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</si>
  <si>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</si>
  <si>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</si>
  <si>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</si>
  <si>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</si>
  <si>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</si>
  <si>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</si>
  <si>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</si>
  <si>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</si>
  <si>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</si>
  <si>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</si>
  <si>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</si>
  <si>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</si>
  <si>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</si>
  <si>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</si>
  <si>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</si>
  <si>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</si>
  <si>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</si>
  <si>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</si>
  <si>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</si>
  <si>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</si>
  <si>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</si>
  <si>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</si>
  <si>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</si>
  <si>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</si>
  <si>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</si>
  <si>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</si>
  <si>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</si>
  <si>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</si>
  <si>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</si>
  <si>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</si>
  <si>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</si>
  <si>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</si>
  <si>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</si>
  <si>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</si>
  <si>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</si>
  <si>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</si>
  <si>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</si>
  <si>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</si>
  <si>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</si>
  <si>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</si>
  <si>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</si>
  <si>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</si>
  <si>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</si>
  <si>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</si>
  <si>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</si>
  <si>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</si>
  <si>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</si>
  <si>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</si>
  <si>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</si>
  <si>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</si>
  <si>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</si>
  <si>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</si>
  <si>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</si>
  <si>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</si>
  <si>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</si>
  <si>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</si>
  <si>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</si>
  <si>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</si>
  <si>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</si>
  <si>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</si>
  <si>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</si>
  <si>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</si>
  <si>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</si>
  <si>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</si>
  <si>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</si>
  <si>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</si>
  <si>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</si>
  <si>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</si>
  <si>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</si>
  <si>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</si>
  <si>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</si>
  <si>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</si>
  <si>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</si>
  <si>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</si>
  <si>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</si>
  <si>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</si>
  <si>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</si>
  <si>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</si>
  <si>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</si>
  <si>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</si>
  <si>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</si>
  <si>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</si>
  <si>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</si>
  <si>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</si>
  <si>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</si>
  <si>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</si>
  <si>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</si>
  <si>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</si>
  <si>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</si>
  <si>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</si>
  <si>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</si>
  <si>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</si>
  <si>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</si>
  <si>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</si>
  <si>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</si>
  <si>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</si>
  <si>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</si>
  <si>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</si>
  <si>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</si>
  <si>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</si>
  <si>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</si>
  <si>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</si>
  <si>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</si>
  <si>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</si>
  <si>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</si>
  <si>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</si>
  <si>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</si>
  <si>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</si>
  <si>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</si>
  <si>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</si>
  <si>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</si>
  <si>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</si>
  <si>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</si>
  <si>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</si>
  <si>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</si>
  <si>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</si>
  <si>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</si>
  <si>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</si>
  <si>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</si>
  <si>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</si>
  <si>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</si>
  <si>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</si>
  <si>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</si>
  <si>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</si>
  <si>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</si>
  <si>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</si>
  <si>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</si>
  <si>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</si>
  <si>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</si>
  <si>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</si>
  <si>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</si>
  <si>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</si>
  <si>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</si>
  <si>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</si>
  <si>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</si>
  <si>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</si>
  <si>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</si>
  <si>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</si>
  <si>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</si>
  <si>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</si>
  <si>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</si>
  <si>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</si>
  <si>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</si>
  <si>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</si>
  <si>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</si>
  <si>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</si>
  <si>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</si>
  <si>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</si>
  <si>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</si>
  <si>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</si>
  <si>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</si>
  <si>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</si>
  <si>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</si>
  <si>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</si>
  <si>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</si>
  <si>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</si>
  <si>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</si>
  <si>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</si>
  <si>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</si>
  <si>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</si>
  <si>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</si>
  <si>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</si>
  <si>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</si>
  <si>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</si>
  <si>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</si>
  <si>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</si>
  <si>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</si>
  <si>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</si>
  <si>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</si>
  <si>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</si>
  <si>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</si>
  <si>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</si>
  <si>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</si>
  <si>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</si>
  <si>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</si>
  <si>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</si>
  <si>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</si>
  <si>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</si>
  <si>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</si>
  <si>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</si>
  <si>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</si>
  <si>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</si>
  <si>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</si>
  <si>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</si>
  <si>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</si>
  <si>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</si>
  <si>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</si>
  <si>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</si>
  <si>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</si>
  <si>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</si>
  <si>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</si>
  <si>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</si>
  <si>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</si>
  <si>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</si>
  <si>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</si>
  <si>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</si>
  <si>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</si>
  <si>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</si>
  <si>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</si>
  <si>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</si>
  <si>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</si>
  <si>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</si>
  <si>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</si>
  <si>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</si>
  <si>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</si>
  <si>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</si>
  <si>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</si>
  <si>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</si>
  <si>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</si>
  <si>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</si>
  <si>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</si>
  <si>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</si>
  <si>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</si>
  <si>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</si>
  <si>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</si>
  <si>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</si>
  <si>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</si>
  <si>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</si>
  <si>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</si>
  <si>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</si>
  <si>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</si>
  <si>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</si>
  <si>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</si>
  <si>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</si>
  <si>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</si>
  <si>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</si>
  <si>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</si>
  <si>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</si>
  <si>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</si>
  <si>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</si>
  <si>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</si>
  <si>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</si>
  <si>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</si>
  <si>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</si>
  <si>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</si>
  <si>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</si>
  <si>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</si>
  <si>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</si>
  <si>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</si>
  <si>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</si>
  <si>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</si>
  <si>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</si>
  <si>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</si>
  <si>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</si>
  <si>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</si>
  <si>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</si>
  <si>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</si>
  <si>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</si>
  <si>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</si>
  <si>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</si>
  <si>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</si>
  <si>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</si>
  <si>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</si>
  <si>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</si>
  <si>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</si>
  <si>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</si>
  <si>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</si>
  <si>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</si>
  <si>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</si>
  <si>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</si>
  <si>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</si>
  <si>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</si>
  <si>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</si>
  <si>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</si>
  <si>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</si>
  <si>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</si>
  <si>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</si>
  <si>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</si>
  <si>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</si>
  <si>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</si>
  <si>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</si>
  <si>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</si>
  <si>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</si>
  <si>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</si>
  <si>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</si>
  <si>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</si>
  <si>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</si>
  <si>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</si>
  <si>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</si>
  <si>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</si>
  <si>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</si>
  <si>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</si>
  <si>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</si>
  <si>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</si>
  <si>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</si>
  <si>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</si>
  <si>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</si>
  <si>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</si>
  <si>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</si>
  <si>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</si>
  <si>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</si>
  <si>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</si>
  <si>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</si>
  <si>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</si>
  <si>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</si>
  <si>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</si>
  <si>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</si>
  <si>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</si>
  <si>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</si>
  <si>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</si>
  <si>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</si>
  <si>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</si>
  <si>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</si>
  <si>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</si>
  <si>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</si>
  <si>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</si>
  <si>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</si>
  <si>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</si>
  <si>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</si>
  <si>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</si>
  <si>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</si>
  <si>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</si>
  <si>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</si>
  <si>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</si>
  <si>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</si>
  <si>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</si>
  <si>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</si>
  <si>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</si>
  <si>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</si>
  <si>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</si>
  <si>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</si>
  <si>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</si>
  <si>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</si>
  <si>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</si>
  <si>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</si>
  <si>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</si>
  <si>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</si>
  <si>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</si>
  <si>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</si>
  <si>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</si>
  <si>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</si>
  <si>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</si>
  <si>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</si>
  <si>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</si>
  <si>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</si>
  <si>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</si>
  <si>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</si>
  <si>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</si>
  <si>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</si>
  <si>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</si>
  <si>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</si>
  <si>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</si>
  <si>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</si>
  <si>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</si>
  <si>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</si>
  <si>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</si>
  <si>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</si>
  <si>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</si>
  <si>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</si>
  <si>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</si>
  <si>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</si>
  <si>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</si>
  <si>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</si>
  <si>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</si>
  <si>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</si>
  <si>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</si>
  <si>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</si>
  <si>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</si>
  <si>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</si>
  <si>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</si>
  <si>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</si>
  <si>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</si>
  <si>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</si>
  <si>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</si>
  <si>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</si>
  <si>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</si>
  <si>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</si>
  <si>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</si>
  <si>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</si>
  <si>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</si>
  <si>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</si>
  <si>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</si>
  <si>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</si>
  <si>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</si>
  <si>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</si>
  <si>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</si>
  <si>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</si>
  <si>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</si>
  <si>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</si>
  <si>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</si>
  <si>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</si>
  <si>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</si>
  <si>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</si>
  <si>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</si>
  <si>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</si>
  <si>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</si>
  <si>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</si>
  <si>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</si>
  <si>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</si>
  <si>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</si>
  <si>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</si>
  <si>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</si>
  <si>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</si>
  <si>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</si>
  <si>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</si>
  <si>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</si>
  <si>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</si>
  <si>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</si>
  <si>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</si>
  <si>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</si>
  <si>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</si>
  <si>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</si>
  <si>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</si>
  <si>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</si>
  <si>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</si>
  <si>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</si>
  <si>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</si>
  <si>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</si>
  <si>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</si>
  <si>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</si>
  <si>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</si>
  <si>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</si>
  <si>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</si>
  <si>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</si>
  <si>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</si>
  <si>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</si>
  <si>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</si>
  <si>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</si>
  <si>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</si>
  <si>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</si>
  <si>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</si>
  <si>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</si>
  <si>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</si>
  <si>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</si>
  <si>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</si>
  <si>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</si>
  <si>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</si>
  <si>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</si>
  <si>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</si>
  <si>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</si>
  <si>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</si>
  <si>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</si>
  <si>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</si>
  <si>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</si>
  <si>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</si>
  <si>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</si>
  <si>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</si>
  <si>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</si>
  <si>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</si>
  <si>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</si>
  <si>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</si>
  <si>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</si>
  <si>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</si>
  <si>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</si>
  <si>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</si>
  <si>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</si>
  <si>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</si>
  <si>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</si>
  <si>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</si>
  <si>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</si>
  <si>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</si>
  <si>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</si>
  <si>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</si>
  <si>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</si>
  <si>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</si>
  <si>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</si>
  <si>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</si>
  <si>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</si>
  <si>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</si>
  <si>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</si>
  <si>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</si>
  <si>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</si>
  <si>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</si>
  <si>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</si>
  <si>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</si>
  <si>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</si>
  <si>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</si>
  <si>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</si>
  <si>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</si>
  <si>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</si>
  <si>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</si>
  <si>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</si>
  <si>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</si>
  <si>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</si>
  <si>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</si>
  <si>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</si>
  <si>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</si>
  <si>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</si>
  <si>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</si>
  <si>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</si>
  <si>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</si>
  <si>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</si>
  <si>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</si>
  <si>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</si>
  <si>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</si>
  <si>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</si>
  <si>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</si>
  <si>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</si>
  <si>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</si>
  <si>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</si>
  <si>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</si>
  <si>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</si>
  <si>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</si>
  <si>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</si>
  <si>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</si>
  <si>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</si>
  <si>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</si>
  <si>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</si>
  <si>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</si>
  <si>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</si>
  <si>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</si>
  <si>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</si>
  <si>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</si>
  <si>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</si>
  <si>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</si>
  <si>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</si>
  <si>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</si>
  <si>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</si>
  <si>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</si>
  <si>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</si>
  <si>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</si>
  <si>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</si>
  <si>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</si>
  <si>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</si>
  <si>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</si>
  <si>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</si>
  <si>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</si>
  <si>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</si>
  <si>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</si>
  <si>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</si>
  <si>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</si>
  <si>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</si>
  <si>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</si>
  <si>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</si>
  <si>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</si>
  <si>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</si>
  <si>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</si>
  <si>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</si>
  <si>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</si>
  <si>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</si>
  <si>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</si>
  <si>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</si>
  <si>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</si>
  <si>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</si>
  <si>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</si>
  <si>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</si>
  <si>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</si>
  <si>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</si>
  <si>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</si>
  <si>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</si>
  <si>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</si>
  <si>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</si>
  <si>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</si>
  <si>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</si>
  <si>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</si>
  <si>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</si>
  <si>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</si>
  <si>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</si>
  <si>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</si>
  <si>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</si>
  <si>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</si>
  <si>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</si>
  <si>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</si>
  <si>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</si>
  <si>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</si>
  <si>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</si>
  <si>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</si>
  <si>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</si>
  <si>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</si>
  <si>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</si>
  <si>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</si>
  <si>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</si>
  <si>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</si>
  <si>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</si>
  <si>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</si>
  <si>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</si>
  <si>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</si>
  <si>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</si>
  <si>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</si>
  <si>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</si>
  <si>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</si>
  <si>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</si>
  <si>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</si>
  <si>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</si>
  <si>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</si>
  <si>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</si>
  <si>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</si>
  <si>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</si>
  <si>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</si>
  <si>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</si>
  <si>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</si>
  <si>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</si>
  <si>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</si>
  <si>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</si>
  <si>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</si>
  <si>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</si>
  <si>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</si>
  <si>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</si>
  <si>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</si>
  <si>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</si>
  <si>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</si>
  <si>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</si>
  <si>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</si>
  <si>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</si>
  <si>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</si>
  <si>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</si>
  <si>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</si>
  <si>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</si>
  <si>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</si>
  <si>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</si>
  <si>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</si>
  <si>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</si>
  <si>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</si>
  <si>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</si>
  <si>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</si>
  <si>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</si>
  <si>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</si>
  <si>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</si>
  <si>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</si>
  <si>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</si>
  <si>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</si>
  <si>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</si>
  <si>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</si>
  <si>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</si>
  <si>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</si>
  <si>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</si>
  <si>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</si>
  <si>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</si>
  <si>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</si>
  <si>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</si>
  <si>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</si>
  <si>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</si>
  <si>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</si>
  <si>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</si>
  <si>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</si>
  <si>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</si>
  <si>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</si>
  <si>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</si>
  <si>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</si>
  <si>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</si>
  <si>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</si>
  <si>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</si>
  <si>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</si>
  <si>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</si>
  <si>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</si>
  <si>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</si>
  <si>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</si>
  <si>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</si>
  <si>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</si>
  <si>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</si>
  <si>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</si>
  <si>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</si>
  <si>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</si>
  <si>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</si>
  <si>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</si>
  <si>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</si>
  <si>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</si>
  <si>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</si>
  <si>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</si>
  <si>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</si>
  <si>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</si>
  <si>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</si>
  <si>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</si>
  <si>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</si>
  <si>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</si>
  <si>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</si>
  <si>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</si>
  <si>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</si>
  <si>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</si>
  <si>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</si>
  <si>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</si>
  <si>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</si>
  <si>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</si>
  <si>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</si>
  <si>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</si>
  <si>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</si>
  <si>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</si>
  <si>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</si>
  <si>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</si>
  <si>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</si>
  <si>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</si>
  <si>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</si>
  <si>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</si>
  <si>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</si>
  <si>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</si>
  <si>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</si>
  <si>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</si>
  <si>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</si>
  <si>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</si>
  <si>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</si>
  <si>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</si>
  <si>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</si>
  <si>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</si>
  <si>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</si>
  <si>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</si>
  <si>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</si>
  <si>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</si>
  <si>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</si>
  <si>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</si>
  <si>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</si>
  <si>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</si>
  <si>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</si>
  <si>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</si>
  <si>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</si>
  <si>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</si>
  <si>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</si>
  <si>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</si>
  <si>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</si>
  <si>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</si>
  <si>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</si>
  <si>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</si>
  <si>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</si>
  <si>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</si>
  <si>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</si>
  <si>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</si>
  <si>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</si>
  <si>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</si>
  <si>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</si>
  <si>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</si>
  <si>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</si>
  <si>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</si>
  <si>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</si>
  <si>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</si>
  <si>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</si>
  <si>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</si>
  <si>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</si>
  <si>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</si>
  <si>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</si>
  <si>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</si>
  <si>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</si>
  <si>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</si>
  <si>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</si>
  <si>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</si>
  <si>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</si>
  <si>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</si>
  <si>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</si>
  <si>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</si>
  <si>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</si>
  <si>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</si>
  <si>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</si>
  <si>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</si>
  <si>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</si>
  <si>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</si>
  <si>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</si>
  <si>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</si>
  <si>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</si>
  <si>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</si>
  <si>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</si>
  <si>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</si>
  <si>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</si>
  <si>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</si>
  <si>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</si>
  <si>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</si>
  <si>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</si>
  <si>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</si>
  <si>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</si>
  <si>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</si>
  <si>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</si>
  <si>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</si>
  <si>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</si>
  <si>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</si>
  <si>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</si>
  <si>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</si>
  <si>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</si>
  <si>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</si>
  <si>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</si>
  <si>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</si>
  <si>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</si>
  <si>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</si>
  <si>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</si>
  <si>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</si>
  <si>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</si>
  <si>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</si>
  <si>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</si>
  <si>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</si>
  <si>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</si>
  <si>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</si>
  <si>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</si>
  <si>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</si>
  <si>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</si>
  <si>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</si>
  <si>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</si>
  <si>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</si>
  <si>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</si>
  <si>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</si>
  <si>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</si>
  <si>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</si>
  <si>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</si>
  <si>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</si>
  <si>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</si>
  <si>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</si>
  <si>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</si>
  <si>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</si>
  <si>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</si>
  <si>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</si>
  <si>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</si>
  <si>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</si>
  <si>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</si>
  <si>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</si>
  <si>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</si>
  <si>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</si>
  <si>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</si>
  <si>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</si>
  <si>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</si>
  <si>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</si>
  <si>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</si>
  <si>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</si>
  <si>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</si>
  <si>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</si>
  <si>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</si>
  <si>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</si>
  <si>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</si>
  <si>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</si>
  <si>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</si>
  <si>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</si>
  <si>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</si>
  <si>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</si>
  <si>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</si>
  <si>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</si>
  <si>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</si>
  <si>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</si>
  <si>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</si>
  <si>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</si>
  <si>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</si>
  <si>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</si>
  <si>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</si>
  <si>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</si>
  <si>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</si>
  <si>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</si>
  <si>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</si>
  <si>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</si>
  <si>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</si>
  <si>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</si>
  <si>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</si>
  <si>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</si>
  <si>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</si>
  <si>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</si>
  <si>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</si>
  <si>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</si>
  <si>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</si>
  <si>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</si>
  <si>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</si>
  <si>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</si>
  <si>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</si>
  <si>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</si>
  <si>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</si>
  <si>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</si>
  <si>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</si>
  <si>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</si>
  <si>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</si>
  <si>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</si>
  <si>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</si>
  <si>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</si>
  <si>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</si>
  <si>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</si>
  <si>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</si>
  <si>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</si>
  <si>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</si>
  <si>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</si>
  <si>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</si>
  <si>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</si>
  <si>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</si>
  <si>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</si>
  <si>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</si>
  <si>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</si>
  <si>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</si>
  <si>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</si>
  <si>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</si>
  <si>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</si>
  <si>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</si>
  <si>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</si>
  <si>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</si>
  <si>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</si>
  <si>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</si>
  <si>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</si>
  <si>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</si>
  <si>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</si>
  <si>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</si>
  <si>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</si>
  <si>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</si>
  <si>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</si>
  <si>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</si>
  <si>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</si>
  <si>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</si>
  <si>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</si>
  <si>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</si>
  <si>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</si>
  <si>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</si>
  <si>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</si>
  <si>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</si>
  <si>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</si>
  <si>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</si>
  <si>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</si>
  <si>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</si>
  <si>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</si>
  <si>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</si>
  <si>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</si>
  <si>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</si>
  <si>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</si>
  <si>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</si>
  <si>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</si>
  <si>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</si>
  <si>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</si>
  <si>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</si>
  <si>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</si>
  <si>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</si>
  <si>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</si>
  <si>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</si>
  <si>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</si>
  <si>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</si>
  <si>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</si>
  <si>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</si>
  <si>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</si>
  <si>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</si>
  <si>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</si>
  <si>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</si>
  <si>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</si>
  <si>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</si>
  <si>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</si>
  <si>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</si>
  <si>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</si>
  <si>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</si>
  <si>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</si>
  <si>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</si>
  <si>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</si>
  <si>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</si>
  <si>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</si>
  <si>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</si>
  <si>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</si>
  <si>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</si>
  <si>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</si>
  <si>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</si>
  <si>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</si>
  <si>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</si>
  <si>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</si>
  <si>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</si>
  <si>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</si>
  <si>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</si>
  <si>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</si>
  <si>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</si>
  <si>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</si>
  <si>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</si>
  <si>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</si>
  <si>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</si>
  <si>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</si>
  <si>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</si>
  <si>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</si>
  <si>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</si>
  <si>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</si>
  <si>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</si>
  <si>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</si>
  <si>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</si>
  <si>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</si>
  <si>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</si>
  <si>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</si>
  <si>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</si>
  <si>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</si>
  <si>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</si>
  <si>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</si>
  <si>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</si>
  <si>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</si>
  <si>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</si>
  <si>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</si>
  <si>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</si>
  <si>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</si>
  <si>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</si>
  <si>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</si>
  <si>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</si>
  <si>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</si>
  <si>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</si>
  <si>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</si>
  <si>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</si>
  <si>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</si>
  <si>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</si>
  <si>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</si>
  <si>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</si>
  <si>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</si>
  <si>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</si>
  <si>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</si>
  <si>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</si>
  <si>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</si>
  <si>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</si>
  <si>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</si>
  <si>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</si>
  <si>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</si>
  <si>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</si>
  <si>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</si>
  <si>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</si>
  <si>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</si>
  <si>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</si>
  <si>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</si>
  <si>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</si>
  <si>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</si>
  <si>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</si>
  <si>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</si>
  <si>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</si>
  <si>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</si>
  <si>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</si>
  <si>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</si>
  <si>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</si>
  <si>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</si>
  <si>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</si>
  <si>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</si>
  <si>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</si>
  <si>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</si>
  <si>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</si>
  <si>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</si>
  <si>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</si>
  <si>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</si>
  <si>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</si>
  <si>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</si>
  <si>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</si>
  <si>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</si>
  <si>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</si>
  <si>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</si>
  <si>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</si>
  <si>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</si>
  <si>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</si>
  <si>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</si>
  <si>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</si>
  <si>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</si>
  <si>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</si>
  <si>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</si>
  <si>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</si>
  <si>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</si>
  <si>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</si>
  <si>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</si>
  <si>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</si>
  <si>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</si>
  <si>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</si>
  <si>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</si>
  <si>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</si>
  <si>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</si>
  <si>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</si>
  <si>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</si>
  <si>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</si>
  <si>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</si>
  <si>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</si>
  <si>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</si>
  <si>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</si>
  <si>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</si>
  <si>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</si>
  <si>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</si>
  <si>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</si>
  <si>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</si>
  <si>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</si>
  <si>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</si>
  <si>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</si>
  <si>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</si>
  <si>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</si>
  <si>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</si>
  <si>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</si>
  <si>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</si>
  <si>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</si>
  <si>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</si>
  <si>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</si>
  <si>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</si>
  <si>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</si>
  <si>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</si>
  <si>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</si>
  <si>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</si>
  <si>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</si>
  <si>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</si>
  <si>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</si>
  <si>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</si>
  <si>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</si>
  <si>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</si>
  <si>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</si>
  <si>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</si>
  <si>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</si>
  <si>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</si>
  <si>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</si>
  <si>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</si>
  <si>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</si>
  <si>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</si>
  <si>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</si>
  <si>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</si>
  <si>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</si>
  <si>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</si>
  <si>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</si>
  <si>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</si>
  <si>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</si>
  <si>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</si>
  <si>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</si>
  <si>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</si>
  <si>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</si>
  <si>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</si>
  <si>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</si>
  <si>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</si>
  <si>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</si>
  <si>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</si>
  <si>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</si>
  <si>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</si>
  <si>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</si>
  <si>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</si>
  <si>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</si>
  <si>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</si>
  <si>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</si>
  <si>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</si>
  <si>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</si>
  <si>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</si>
  <si>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</si>
  <si>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</si>
  <si>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</si>
  <si>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</si>
  <si>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</si>
  <si>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</si>
  <si>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</si>
  <si>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</si>
  <si>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</si>
  <si>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</si>
  <si>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</si>
  <si>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</si>
  <si>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</si>
  <si>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</si>
  <si>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</si>
  <si>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</si>
  <si>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</si>
  <si>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</si>
  <si>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</si>
  <si>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</si>
  <si>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</si>
  <si>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</si>
  <si>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</si>
  <si>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</si>
  <si>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</si>
  <si>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</si>
  <si>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</si>
  <si>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</si>
  <si>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</si>
  <si>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</si>
  <si>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</si>
  <si>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</si>
  <si>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</si>
  <si>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</si>
  <si>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</si>
  <si>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</si>
  <si>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</si>
  <si>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</si>
  <si>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</si>
  <si>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</si>
  <si>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</si>
  <si>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</si>
  <si>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</si>
  <si>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</si>
  <si>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</si>
  <si>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</si>
  <si>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</si>
  <si>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</si>
  <si>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</si>
  <si>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</si>
  <si>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</si>
  <si>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</si>
  <si>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</si>
  <si>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</si>
  <si>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</si>
  <si>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</si>
  <si>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</si>
  <si>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</si>
  <si>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</si>
  <si>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</si>
  <si>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</si>
  <si>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</si>
  <si>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</si>
  <si>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</si>
  <si>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</si>
  <si>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</si>
  <si>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</si>
  <si>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</si>
  <si>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</si>
  <si>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</si>
  <si>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</si>
  <si>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</si>
  <si>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</si>
  <si>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</si>
  <si>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</si>
  <si>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</si>
  <si>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</si>
  <si>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</si>
  <si>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</si>
  <si>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</si>
  <si>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</si>
  <si>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</si>
  <si>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</si>
  <si>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</si>
  <si>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</si>
  <si>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</si>
  <si>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</si>
  <si>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</si>
  <si>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</si>
  <si>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</si>
  <si>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</si>
  <si>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</si>
  <si>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</si>
  <si>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</si>
  <si>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</si>
  <si>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</si>
  <si>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</si>
  <si>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</si>
  <si>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</si>
  <si>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</si>
  <si>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</si>
  <si>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</si>
  <si>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</si>
  <si>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</si>
  <si>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</si>
  <si>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</si>
  <si>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</si>
  <si>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</si>
  <si>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</si>
  <si>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</si>
  <si>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</si>
  <si>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</si>
  <si>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</si>
  <si>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</si>
  <si>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</si>
  <si>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</si>
  <si>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</si>
  <si>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</si>
  <si>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</si>
  <si>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</si>
  <si>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</si>
  <si>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</si>
  <si>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</si>
  <si>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</si>
  <si>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</si>
  <si>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</si>
  <si>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</si>
  <si>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</si>
  <si>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</si>
  <si>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</si>
  <si>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</si>
  <si>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</si>
  <si>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</si>
  <si>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</si>
  <si>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</si>
  <si>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</si>
  <si>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</si>
  <si>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</si>
  <si>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</si>
  <si>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</si>
  <si>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</si>
  <si>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</si>
  <si>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</si>
  <si>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</si>
  <si>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</si>
  <si>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</si>
  <si>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</si>
  <si>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</si>
  <si>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</si>
  <si>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</si>
  <si>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</si>
  <si>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</si>
  <si>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</si>
  <si>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</si>
  <si>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</si>
  <si>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</si>
  <si>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</si>
  <si>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</si>
  <si>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</si>
  <si>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</si>
  <si>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</si>
  <si>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</si>
  <si>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</si>
  <si>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</si>
  <si>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</si>
  <si>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</si>
  <si>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</si>
  <si>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</si>
  <si>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</si>
  <si>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</si>
  <si>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</si>
  <si>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</si>
  <si>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</si>
  <si>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</si>
  <si>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</si>
  <si>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</si>
  <si>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</si>
  <si>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</si>
  <si>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</si>
  <si>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</si>
  <si>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</si>
  <si>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</si>
  <si>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</si>
  <si>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</si>
  <si>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</si>
  <si>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</si>
  <si>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</si>
  <si>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</si>
  <si>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</si>
  <si>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</si>
  <si>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</si>
  <si>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</si>
  <si>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</si>
  <si>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</si>
  <si>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</si>
  <si>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</si>
  <si>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</si>
  <si>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</si>
  <si>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</si>
  <si>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</si>
  <si>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</si>
  <si>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</si>
  <si>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</si>
  <si>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</si>
  <si>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</si>
  <si>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</si>
  <si>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</si>
  <si>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</si>
  <si>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</si>
  <si>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</si>
  <si>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</si>
  <si>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</si>
  <si>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</si>
  <si>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</si>
  <si>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</si>
  <si>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</si>
  <si>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</si>
  <si>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</si>
  <si>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</si>
  <si>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</si>
  <si>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</si>
  <si>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</si>
  <si>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</si>
  <si>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</si>
  <si>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</si>
  <si>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</si>
  <si>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</si>
  <si>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</si>
  <si>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</si>
  <si>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</si>
  <si>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</si>
  <si>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</si>
  <si>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</si>
  <si>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</si>
  <si>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</si>
  <si>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</si>
  <si>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</si>
  <si>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</si>
  <si>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</si>
  <si>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</si>
  <si>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</si>
  <si>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</si>
  <si>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</si>
  <si>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</si>
  <si>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</si>
  <si>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</si>
  <si>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</si>
  <si>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</si>
  <si>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</si>
  <si>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</si>
  <si>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</si>
  <si>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</si>
  <si>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</si>
  <si>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</si>
  <si>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</si>
  <si>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</si>
  <si>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</si>
  <si>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</si>
  <si>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</si>
  <si>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</si>
  <si>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</si>
  <si>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</si>
  <si>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</si>
  <si>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</si>
  <si>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</si>
  <si>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</si>
  <si>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</si>
  <si>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</si>
  <si>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</si>
  <si>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</si>
  <si>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</si>
  <si>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</si>
  <si>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</si>
  <si>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</si>
  <si>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</si>
  <si>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</si>
  <si>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</si>
  <si>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</si>
  <si>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</si>
  <si>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</si>
  <si>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</si>
  <si>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</si>
  <si>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</si>
  <si>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</si>
  <si>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</si>
  <si>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</si>
  <si>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</si>
  <si>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</si>
  <si>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</si>
  <si>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</si>
  <si>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</si>
  <si>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</si>
  <si>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</si>
  <si>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</si>
  <si>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</si>
  <si>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</si>
  <si>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</si>
  <si>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</si>
  <si>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</si>
  <si>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</si>
  <si>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</si>
  <si>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</si>
  <si>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</si>
  <si>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</si>
  <si>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</si>
  <si>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</si>
  <si>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</si>
  <si>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</si>
  <si>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</si>
  <si>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</si>
  <si>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</si>
  <si>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</si>
  <si>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</si>
  <si>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</si>
  <si>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</si>
  <si>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</si>
  <si>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</si>
  <si>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</si>
  <si>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</si>
  <si>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</si>
  <si>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</si>
  <si>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</si>
  <si>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</si>
  <si>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</si>
  <si>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</si>
  <si>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</si>
  <si>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</si>
  <si>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</si>
  <si>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</si>
  <si>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</si>
  <si>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</si>
  <si>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</si>
  <si>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</si>
  <si>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</si>
  <si>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</si>
  <si>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</si>
  <si>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</si>
  <si>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</si>
  <si>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</si>
  <si>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</si>
  <si>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</si>
  <si>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</si>
  <si>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</si>
  <si>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</si>
  <si>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</si>
  <si>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</si>
  <si>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</si>
  <si>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</si>
  <si>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</si>
  <si>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</si>
  <si>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</si>
  <si>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</si>
  <si>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</si>
  <si>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</si>
  <si>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</si>
  <si>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</si>
  <si>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</si>
  <si>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</si>
  <si>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</si>
  <si>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</si>
  <si>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</si>
  <si>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</si>
  <si>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</si>
  <si>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</si>
  <si>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</si>
  <si>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</si>
  <si>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</si>
  <si>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</si>
  <si>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</si>
  <si>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</si>
  <si>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</si>
  <si>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</si>
  <si>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</si>
  <si>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</si>
  <si>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</si>
  <si>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</si>
  <si>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</si>
  <si>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</si>
  <si>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</si>
  <si>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</si>
  <si>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</si>
  <si>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</si>
  <si>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</si>
  <si>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</si>
  <si>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</si>
  <si>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</si>
  <si>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</si>
  <si>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</si>
  <si>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</si>
  <si>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</si>
  <si>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</si>
  <si>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</si>
  <si>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</si>
  <si>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</si>
  <si>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</si>
  <si>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</si>
  <si>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</si>
  <si>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</si>
  <si>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</si>
  <si>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</si>
  <si>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</si>
  <si>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</si>
  <si>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</si>
  <si>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</si>
  <si>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</si>
  <si>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</si>
  <si>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</si>
  <si>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</si>
  <si>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</si>
  <si>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</si>
  <si>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</si>
  <si>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</si>
  <si>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</si>
  <si>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</si>
  <si>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</si>
  <si>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</si>
  <si>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</si>
  <si>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</si>
  <si>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</si>
  <si>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</si>
  <si>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</si>
  <si>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</si>
  <si>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</si>
  <si>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</si>
  <si>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</si>
  <si>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</si>
  <si>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</si>
  <si>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</si>
  <si>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</si>
  <si>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</si>
  <si>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</si>
  <si>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</si>
  <si>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</si>
  <si>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</si>
  <si>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</si>
  <si>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</si>
  <si>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</si>
  <si>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</si>
  <si>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</si>
  <si>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</si>
  <si>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</si>
  <si>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</si>
  <si>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</si>
  <si>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</si>
  <si>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</si>
  <si>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</si>
  <si>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</si>
  <si>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</si>
  <si>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</si>
  <si>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</si>
  <si>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</si>
  <si>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</si>
  <si>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</si>
  <si>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</si>
  <si>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</si>
  <si>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</si>
  <si>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</si>
  <si>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</si>
  <si>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</si>
  <si>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</si>
  <si>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</si>
  <si>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</si>
  <si>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</si>
  <si>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</si>
  <si>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</si>
  <si>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</si>
  <si>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</si>
  <si>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</si>
  <si>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</si>
  <si>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</si>
  <si>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</si>
  <si>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</si>
  <si>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</si>
  <si>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</si>
  <si>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</si>
  <si>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</si>
  <si>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</si>
  <si>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</si>
  <si>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</si>
  <si>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</si>
  <si>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</si>
  <si>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</si>
  <si>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</si>
  <si>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</si>
  <si>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</si>
  <si>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</si>
  <si>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</si>
  <si>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</si>
  <si>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</si>
  <si>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</si>
  <si>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</si>
  <si>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</si>
  <si>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</si>
  <si>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</si>
  <si>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</si>
  <si>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</si>
  <si>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</si>
  <si>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</si>
  <si>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</si>
  <si>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</si>
  <si>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</si>
  <si>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</si>
  <si>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</si>
  <si>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</si>
  <si>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</si>
  <si>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</si>
  <si>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</si>
  <si>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</si>
  <si>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</si>
  <si>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</si>
  <si>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</si>
  <si>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</si>
  <si>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</si>
  <si>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</si>
  <si>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</si>
  <si>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</si>
  <si>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</si>
  <si>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</si>
  <si>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</si>
  <si>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</si>
  <si>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</si>
  <si>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</si>
  <si>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</si>
  <si>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</si>
  <si>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</si>
  <si>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</si>
  <si>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</si>
  <si>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</si>
  <si>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</si>
  <si>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</si>
  <si>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</si>
  <si>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</si>
  <si>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</si>
  <si>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</si>
  <si>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</si>
  <si>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</si>
  <si>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</si>
  <si>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</si>
  <si>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</si>
  <si>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</si>
  <si>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</si>
  <si>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</si>
  <si>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</si>
  <si>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</si>
  <si>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</si>
  <si>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</si>
  <si>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</si>
  <si>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</si>
  <si>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</si>
  <si>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</si>
  <si>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</si>
  <si>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</si>
  <si>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</si>
  <si>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</si>
  <si>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</si>
  <si>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</si>
  <si>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</si>
  <si>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</si>
  <si>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</si>
  <si>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</si>
  <si>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</si>
  <si>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</si>
  <si>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</si>
  <si>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</si>
  <si>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</si>
  <si>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</si>
  <si>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</si>
  <si>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</si>
  <si>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</si>
  <si>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</si>
  <si>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</si>
  <si>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</si>
  <si>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</si>
  <si>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</si>
  <si>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</si>
  <si>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</si>
  <si>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</si>
  <si>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</si>
  <si>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</si>
  <si>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</si>
  <si>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</si>
  <si>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</si>
  <si>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</si>
  <si>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</si>
  <si>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</si>
  <si>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</si>
  <si>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</si>
  <si>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</si>
  <si>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</si>
  <si>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</si>
  <si>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</si>
  <si>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</si>
  <si>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</si>
  <si>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</si>
  <si>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</si>
  <si>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</si>
  <si>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</si>
  <si>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</si>
  <si>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</si>
  <si>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</si>
  <si>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</si>
  <si>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</si>
  <si>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</si>
  <si>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</si>
  <si>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</si>
  <si>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</si>
  <si>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</si>
  <si>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</si>
  <si>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</si>
  <si>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</si>
  <si>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</si>
  <si>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</si>
  <si>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</si>
  <si>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</si>
  <si>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</si>
  <si>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</si>
  <si>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</si>
  <si>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</si>
  <si>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</si>
  <si>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</si>
  <si>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</si>
  <si>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</si>
  <si>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</si>
  <si>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</si>
  <si>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</si>
  <si>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</si>
  <si>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</si>
  <si>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</si>
  <si>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</si>
  <si>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</si>
  <si>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</si>
  <si>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</si>
  <si>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</si>
  <si>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</si>
  <si>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</si>
  <si>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</si>
  <si>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</si>
  <si>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</si>
  <si>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</si>
  <si>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</si>
  <si>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</si>
  <si>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</si>
  <si>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</si>
  <si>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</si>
  <si>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</si>
  <si>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</si>
  <si>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</si>
  <si>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</si>
  <si>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</si>
  <si>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</si>
  <si>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</si>
  <si>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</si>
  <si>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</si>
  <si>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</si>
  <si>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</si>
  <si>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</si>
  <si>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</si>
  <si>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</si>
  <si>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</si>
  <si>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</si>
  <si>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</si>
  <si>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</si>
  <si>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</si>
  <si>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</si>
  <si>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</si>
  <si>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</si>
  <si>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</si>
  <si>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</si>
  <si>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</si>
  <si>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</si>
  <si>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</si>
  <si>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</si>
  <si>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</si>
  <si>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</si>
  <si>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</si>
  <si>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</si>
  <si>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</si>
  <si>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</si>
  <si>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</si>
  <si>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</si>
  <si>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</si>
  <si>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</si>
  <si>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</si>
  <si>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</si>
  <si>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</si>
  <si>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</si>
  <si>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</si>
  <si>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</si>
  <si>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</si>
  <si>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</si>
  <si>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</si>
  <si>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</si>
  <si>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</si>
  <si>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</si>
  <si>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</si>
  <si>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</si>
  <si>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</si>
  <si>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</si>
  <si>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</si>
  <si>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</si>
  <si>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</si>
  <si>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</si>
  <si>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</si>
  <si>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</si>
  <si>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</si>
  <si>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</si>
  <si>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</si>
  <si>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</si>
  <si>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</si>
  <si>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</si>
  <si>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</si>
  <si>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</si>
  <si>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</si>
  <si>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</si>
  <si>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</si>
  <si>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</si>
  <si>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</si>
  <si>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</si>
  <si>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</si>
  <si>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</si>
  <si>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</si>
  <si>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</si>
  <si>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</si>
  <si>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</si>
  <si>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</si>
  <si>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</si>
  <si>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</si>
  <si>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</si>
  <si>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</si>
  <si>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</si>
  <si>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</si>
  <si>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</si>
  <si>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</si>
  <si>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</si>
  <si>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</si>
  <si>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</si>
  <si>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</si>
  <si>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</si>
  <si>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</si>
  <si>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</si>
  <si>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</si>
  <si>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</si>
  <si>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</si>
  <si>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</si>
  <si>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</si>
  <si>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</si>
  <si>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</si>
  <si>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</si>
  <si>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</si>
  <si>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</si>
  <si>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</si>
  <si>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</si>
  <si>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</si>
  <si>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</si>
  <si>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</si>
  <si>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</si>
  <si>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</si>
  <si>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</si>
  <si>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</si>
  <si>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</si>
  <si>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</si>
  <si>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</si>
  <si>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</si>
  <si>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</si>
  <si>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</si>
  <si>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</si>
  <si>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</si>
  <si>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</si>
  <si>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</si>
  <si>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</si>
  <si>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</si>
  <si>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</si>
  <si>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</si>
  <si>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</si>
  <si>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</si>
  <si>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</si>
  <si>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</si>
  <si>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</si>
  <si>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</si>
  <si>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</si>
  <si>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</si>
  <si>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</si>
  <si>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</si>
  <si>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</si>
  <si>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</si>
  <si>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</si>
  <si>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</si>
  <si>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</si>
  <si>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</si>
  <si>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</si>
  <si>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</si>
  <si>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</si>
  <si>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</si>
  <si>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</si>
  <si>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</si>
  <si>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</si>
  <si>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</si>
  <si>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</si>
  <si>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</si>
  <si>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</si>
  <si>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</si>
  <si>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</si>
  <si>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</si>
  <si>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</si>
  <si>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</si>
  <si>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</si>
  <si>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</si>
  <si>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</si>
  <si>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</si>
  <si>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</si>
  <si>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</si>
  <si>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</si>
  <si>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</si>
  <si>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</si>
  <si>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</si>
  <si>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</si>
  <si>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</si>
  <si>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</si>
  <si>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</si>
  <si>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</si>
  <si>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</si>
  <si>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</si>
  <si>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</si>
  <si>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</si>
  <si>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</si>
  <si>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</si>
  <si>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</si>
  <si>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</si>
  <si>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</si>
  <si>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</si>
  <si>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</si>
  <si>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</si>
  <si>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</si>
  <si>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</si>
  <si>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</si>
  <si>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</si>
  <si>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</si>
  <si>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</si>
  <si>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</si>
  <si>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</si>
  <si>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</si>
  <si>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</si>
  <si>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</si>
  <si>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</si>
  <si>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</si>
  <si>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</si>
  <si>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</si>
  <si>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</si>
  <si>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</si>
  <si>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</si>
  <si>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</si>
  <si>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</si>
  <si>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</si>
  <si>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</si>
  <si>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</si>
  <si>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</si>
  <si>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</si>
  <si>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</si>
  <si>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</si>
  <si>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</si>
  <si>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</si>
  <si>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</si>
  <si>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</si>
  <si>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</si>
  <si>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</si>
  <si>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</si>
  <si>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</si>
  <si>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</si>
  <si>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</si>
  <si>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</si>
  <si>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</si>
  <si>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</si>
  <si>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</si>
  <si>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</si>
  <si>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</si>
  <si>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</si>
  <si>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</si>
  <si>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</si>
  <si>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</si>
  <si>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</si>
  <si>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</si>
  <si>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</si>
  <si>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</si>
  <si>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</si>
  <si>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</si>
  <si>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</si>
  <si>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</si>
  <si>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</si>
  <si>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</si>
  <si>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</si>
  <si>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</si>
  <si>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</si>
  <si>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</si>
  <si>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</si>
  <si>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</si>
  <si>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</si>
  <si>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</si>
  <si>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</si>
  <si>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</si>
  <si>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</si>
  <si>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</si>
  <si>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</si>
  <si>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</si>
  <si>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</si>
  <si>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</si>
  <si>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</si>
  <si>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</si>
  <si>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</si>
  <si>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</si>
  <si>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</si>
  <si>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</si>
  <si>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</si>
  <si>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</si>
  <si>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</si>
  <si>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</si>
  <si>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</si>
  <si>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</si>
  <si>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</si>
  <si>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</si>
  <si>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</si>
  <si>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</si>
  <si>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</si>
  <si>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</si>
  <si>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</si>
  <si>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</si>
  <si>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</si>
  <si>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</si>
  <si>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</si>
  <si>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</si>
  <si>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</si>
  <si>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</si>
  <si>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</si>
  <si>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</si>
  <si>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</si>
  <si>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</si>
  <si>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</si>
  <si>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</si>
  <si>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</si>
  <si>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</si>
  <si>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</si>
  <si>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</si>
  <si>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</si>
  <si>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</si>
  <si>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</si>
  <si>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</si>
  <si>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</si>
  <si>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</si>
  <si>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</si>
  <si>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</si>
  <si>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</si>
  <si>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</si>
  <si>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</si>
  <si>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</si>
  <si>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</si>
  <si>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</si>
  <si>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</si>
  <si>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</si>
  <si>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</si>
  <si>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</si>
  <si>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</si>
  <si>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</si>
  <si>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</si>
  <si>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</si>
  <si>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</si>
  <si>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</si>
  <si>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</si>
  <si>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</si>
  <si>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</si>
  <si>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</si>
  <si>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</si>
  <si>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</si>
  <si>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</si>
  <si>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</si>
  <si>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</si>
  <si>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</si>
  <si>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</si>
  <si>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</si>
  <si>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</si>
  <si>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</si>
  <si>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</si>
  <si>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</si>
  <si>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</si>
  <si>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</si>
  <si>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</si>
  <si>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</si>
  <si>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</si>
  <si>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</si>
  <si>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</si>
  <si>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</si>
  <si>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</si>
  <si>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</si>
  <si>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</si>
  <si>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</si>
  <si>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</si>
  <si>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</si>
  <si>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</si>
  <si>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</si>
  <si>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</si>
  <si>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</si>
  <si>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</si>
  <si>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</si>
  <si>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</si>
  <si>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</si>
  <si>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</si>
  <si>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</si>
  <si>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</si>
  <si>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</si>
  <si>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</si>
  <si>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</si>
  <si>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</si>
  <si>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</si>
  <si>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</si>
  <si>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</si>
  <si>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</si>
  <si>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</si>
  <si>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</si>
  <si>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</si>
  <si>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</si>
  <si>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</si>
  <si>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</si>
  <si>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</si>
  <si>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</si>
  <si>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</si>
  <si>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</si>
  <si>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</si>
  <si>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</si>
  <si>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</si>
  <si>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</si>
  <si>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</si>
  <si>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</si>
  <si>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</si>
  <si>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</si>
  <si>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</si>
  <si>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</si>
  <si>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</si>
  <si>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</si>
  <si>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</si>
  <si>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</si>
  <si>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</si>
  <si>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</si>
  <si>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</si>
  <si>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</si>
  <si>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</si>
  <si>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</si>
  <si>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</si>
  <si>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</si>
  <si>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</si>
  <si>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</si>
  <si>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</si>
  <si>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</si>
  <si>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</si>
  <si>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</si>
  <si>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</si>
  <si>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</si>
  <si>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</si>
  <si>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</si>
  <si>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</si>
  <si>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</si>
  <si>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</si>
  <si>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</si>
  <si>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</si>
  <si>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</si>
  <si>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</si>
  <si>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</si>
  <si>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</si>
  <si>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</si>
  <si>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</si>
  <si>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</si>
  <si>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</si>
  <si>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</si>
  <si>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</si>
  <si>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</si>
  <si>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</si>
  <si>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</si>
  <si>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</si>
  <si>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</si>
  <si>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</si>
  <si>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</si>
  <si>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</si>
  <si>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</si>
  <si>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</si>
  <si>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</si>
  <si>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</si>
  <si>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</si>
  <si>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</si>
  <si>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</si>
  <si>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</si>
  <si>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</si>
  <si>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</si>
  <si>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</si>
  <si>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</si>
  <si>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</si>
  <si>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</si>
  <si>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</si>
  <si>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</si>
  <si>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</si>
  <si>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</si>
  <si>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</si>
  <si>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</si>
  <si>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</si>
  <si>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</si>
  <si>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</si>
  <si>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</si>
  <si>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</si>
  <si>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</si>
  <si>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</si>
  <si>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</si>
  <si>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</si>
  <si>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</si>
  <si>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</si>
  <si>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</si>
  <si>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</si>
  <si>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</si>
  <si>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</si>
  <si>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</si>
  <si>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</si>
  <si>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</si>
  <si>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</si>
  <si>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</si>
  <si>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</si>
  <si>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</si>
  <si>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</si>
  <si>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</si>
  <si>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</si>
  <si>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</si>
  <si>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</si>
  <si>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</si>
  <si>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</si>
  <si>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</si>
  <si>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</si>
  <si>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</si>
  <si>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</si>
  <si>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</si>
  <si>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</si>
  <si>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</si>
  <si>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</si>
  <si>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</si>
  <si>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</si>
  <si>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</si>
  <si>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</si>
  <si>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</si>
  <si>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</si>
  <si>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</si>
  <si>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</si>
  <si>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</si>
  <si>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</si>
  <si>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</si>
  <si>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</si>
  <si>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</si>
  <si>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</si>
  <si>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</si>
  <si>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</si>
  <si>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</si>
  <si>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</si>
  <si>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</si>
  <si>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</si>
  <si>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</si>
  <si>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</si>
  <si>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</si>
  <si>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</si>
  <si>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</si>
  <si>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</si>
  <si>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</si>
  <si>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</si>
  <si>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</si>
  <si>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</si>
  <si>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</si>
  <si>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</si>
  <si>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</si>
  <si>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</si>
  <si>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</si>
  <si>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</si>
  <si>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</si>
  <si>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</si>
  <si>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</si>
  <si>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</si>
  <si>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</si>
  <si>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</si>
  <si>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</si>
  <si>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</si>
  <si>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</si>
  <si>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</si>
  <si>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</si>
  <si>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</si>
  <si>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</si>
  <si>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</si>
  <si>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</si>
  <si>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</si>
  <si>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</si>
  <si>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</si>
  <si>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</si>
  <si>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</si>
  <si>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</si>
  <si>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</si>
  <si>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</si>
  <si>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</si>
  <si>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</si>
  <si>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</si>
  <si>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</si>
  <si>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</si>
  <si>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</si>
  <si>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</si>
  <si>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</si>
  <si>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</si>
  <si>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</si>
  <si>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</si>
  <si>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</si>
  <si>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</si>
  <si>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</si>
  <si>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</si>
  <si>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</si>
  <si>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</si>
  <si>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</si>
  <si>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</si>
  <si>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</si>
  <si>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</si>
  <si>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</si>
  <si>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</si>
  <si>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</si>
  <si>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</si>
  <si>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</si>
  <si>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</si>
  <si>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</si>
  <si>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</si>
  <si>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</si>
  <si>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</si>
  <si>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</si>
  <si>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</si>
  <si>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</si>
  <si>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</si>
  <si>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</si>
  <si>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</si>
  <si>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</si>
  <si>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</si>
  <si>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</si>
  <si>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</si>
  <si>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</si>
  <si>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</si>
  <si>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</si>
  <si>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</si>
  <si>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</si>
  <si>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</si>
  <si>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</si>
  <si>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</si>
  <si>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</si>
  <si>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</si>
  <si>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</si>
  <si>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</si>
  <si>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</si>
  <si>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</si>
  <si>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</si>
  <si>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</si>
  <si>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</si>
  <si>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</si>
  <si>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</si>
  <si>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</si>
  <si>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</si>
  <si>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</si>
  <si>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</si>
  <si>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</si>
  <si>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</si>
  <si>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</si>
  <si>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</si>
  <si>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</si>
  <si>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</si>
  <si>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</si>
  <si>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</si>
  <si>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</si>
  <si>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</si>
  <si>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</si>
  <si>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</si>
  <si>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</si>
  <si>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</si>
  <si>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</si>
  <si>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</si>
  <si>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</si>
  <si>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</si>
  <si>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</si>
  <si>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</si>
  <si>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</si>
  <si>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</si>
  <si>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</si>
  <si>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</si>
  <si>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</si>
  <si>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</si>
  <si>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</si>
  <si>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</si>
  <si>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</si>
  <si>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</si>
  <si>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</si>
  <si>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</si>
  <si>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</si>
  <si>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</si>
  <si>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</si>
  <si>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</si>
  <si>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</si>
  <si>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</si>
  <si>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</si>
  <si>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</si>
  <si>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</si>
  <si>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</si>
  <si>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</si>
  <si>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</si>
  <si>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</si>
  <si>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</si>
  <si>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</si>
  <si>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</si>
  <si>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</si>
  <si>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</si>
  <si>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</si>
  <si>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</si>
  <si>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</si>
  <si>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</si>
  <si>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</si>
  <si>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</si>
  <si>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</si>
  <si>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</si>
  <si>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</si>
  <si>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</si>
  <si>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</si>
  <si>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</si>
  <si>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</si>
  <si>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</si>
  <si>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</si>
  <si>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</si>
  <si>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</si>
  <si>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</si>
  <si>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</si>
  <si>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</si>
  <si>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</si>
  <si>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</si>
  <si>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</si>
  <si>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</si>
  <si>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</si>
  <si>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</si>
  <si>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</si>
  <si>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</si>
  <si>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</si>
  <si>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</si>
  <si>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</si>
  <si>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</si>
  <si>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</si>
  <si>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</si>
  <si>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</si>
  <si>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</si>
  <si>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</si>
  <si>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</si>
  <si>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</si>
  <si>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</si>
  <si>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</si>
  <si>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</si>
  <si>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</si>
  <si>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</si>
  <si>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</si>
  <si>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</si>
  <si>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</si>
  <si>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</si>
  <si>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</si>
  <si>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</si>
  <si>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</si>
  <si>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</si>
  <si>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</si>
  <si>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</si>
  <si>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</si>
  <si>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</si>
  <si>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</si>
  <si>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</si>
  <si>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</si>
  <si>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</si>
  <si>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</si>
  <si>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</si>
  <si>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</si>
  <si>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</si>
  <si>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</si>
  <si>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</si>
  <si>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</si>
  <si>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</si>
  <si>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</si>
  <si>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</si>
  <si>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</si>
  <si>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</si>
  <si>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</si>
  <si>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</si>
  <si>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</si>
  <si>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</si>
  <si>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</si>
  <si>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</si>
  <si>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</si>
  <si>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</si>
  <si>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</si>
  <si>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</si>
  <si>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</si>
  <si>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</si>
  <si>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</si>
  <si>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</si>
  <si>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</si>
  <si>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</si>
  <si>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</si>
  <si>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</si>
  <si>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</si>
  <si>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</si>
  <si>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</si>
  <si>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</si>
  <si>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</si>
  <si>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</si>
  <si>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</si>
  <si>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</si>
  <si>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</si>
  <si>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</si>
  <si>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</si>
  <si>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</si>
  <si>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</si>
  <si>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</si>
  <si>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</si>
  <si>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</si>
  <si>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</si>
  <si>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</si>
  <si>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</si>
  <si>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</si>
  <si>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</si>
  <si>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</si>
  <si>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</si>
  <si>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</si>
  <si>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</si>
  <si>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</si>
  <si>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</si>
  <si>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</si>
  <si>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</si>
  <si>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</si>
  <si>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</si>
  <si>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</si>
  <si>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</si>
  <si>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</si>
  <si>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</si>
  <si>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</si>
  <si>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</si>
  <si>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</si>
  <si>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</si>
  <si>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</si>
  <si>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</si>
  <si>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</si>
  <si>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</si>
  <si>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</si>
  <si>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</si>
  <si>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</si>
  <si>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</si>
  <si>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</si>
  <si>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</si>
  <si>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</si>
  <si>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</si>
  <si>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</si>
  <si>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</si>
  <si>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</si>
  <si>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</si>
  <si>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</si>
  <si>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</si>
  <si>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</si>
  <si>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</si>
  <si>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</si>
  <si>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</si>
  <si>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</si>
  <si>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</si>
  <si>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</si>
  <si>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</si>
  <si>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</si>
  <si>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</si>
  <si>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</si>
  <si>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</si>
  <si>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</si>
  <si>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</si>
  <si>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</si>
  <si>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</si>
  <si>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</si>
  <si>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</si>
  <si>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</si>
  <si>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</si>
  <si>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</si>
  <si>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</si>
  <si>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</si>
  <si>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</si>
  <si>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</si>
  <si>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</si>
  <si>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</si>
  <si>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</si>
  <si>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</si>
  <si>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</si>
  <si>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</si>
  <si>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</si>
  <si>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</si>
  <si>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</si>
  <si>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</si>
  <si>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</si>
  <si>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</si>
  <si>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</si>
  <si>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</si>
  <si>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</si>
  <si>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</si>
  <si>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</si>
  <si>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</si>
  <si>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</si>
  <si>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</si>
  <si>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</si>
  <si>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</si>
  <si>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</si>
  <si>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</si>
  <si>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</si>
  <si>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</si>
  <si>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</si>
  <si>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</si>
  <si>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</si>
  <si>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</si>
  <si>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</si>
  <si>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</si>
  <si>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</si>
  <si>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</si>
  <si>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</si>
  <si>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</si>
  <si>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</si>
  <si>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</si>
  <si>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</si>
  <si>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</si>
  <si>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</si>
  <si>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</si>
  <si>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</si>
  <si>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</si>
  <si>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</si>
  <si>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</si>
  <si>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</si>
  <si>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</si>
  <si>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</si>
  <si>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</si>
  <si>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</si>
  <si>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</si>
  <si>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</si>
  <si>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</si>
  <si>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</si>
  <si>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</si>
  <si>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</si>
  <si>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</si>
  <si>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</si>
  <si>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</si>
  <si>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</si>
  <si>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</si>
  <si>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</si>
  <si>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</si>
  <si>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</si>
  <si>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</si>
  <si>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</si>
  <si>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</si>
  <si>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</si>
  <si>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</si>
  <si>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</si>
  <si>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</si>
  <si>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</si>
  <si>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</si>
  <si>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</si>
  <si>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</si>
  <si>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</si>
  <si>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</si>
  <si>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</si>
  <si>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</si>
  <si>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</si>
  <si>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</si>
  <si>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</si>
  <si>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</si>
  <si>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</si>
  <si>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</si>
  <si>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</si>
  <si>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</si>
  <si>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</si>
  <si>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</si>
  <si>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</si>
  <si>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</si>
  <si>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</si>
  <si>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</si>
  <si>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</si>
  <si>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</si>
  <si>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</si>
  <si>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</si>
  <si>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</si>
  <si>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</si>
  <si>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</si>
  <si>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</si>
  <si>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</si>
  <si>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</si>
  <si>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</si>
  <si>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</si>
  <si>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</si>
  <si>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</si>
  <si>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</si>
  <si>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</si>
  <si>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</si>
  <si>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</si>
  <si>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</si>
  <si>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</si>
  <si>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</si>
  <si>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</si>
  <si>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</si>
  <si>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</si>
  <si>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</si>
  <si>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</si>
  <si>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</si>
  <si>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</si>
  <si>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</si>
  <si>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</si>
  <si>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</si>
  <si>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</si>
  <si>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</si>
  <si>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</si>
  <si>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</si>
  <si>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</si>
  <si>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</si>
  <si>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</si>
  <si>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</si>
  <si>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</si>
  <si>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</si>
  <si>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</si>
  <si>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</si>
  <si>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</si>
  <si>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</si>
  <si>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</si>
  <si>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</si>
  <si>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</si>
  <si>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</si>
  <si>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</si>
  <si>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</si>
  <si>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</si>
  <si>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</si>
  <si>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</si>
  <si>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</si>
  <si>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</si>
  <si>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</si>
  <si>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</si>
  <si>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</si>
  <si>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</si>
  <si>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</si>
  <si>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</si>
  <si>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</si>
  <si>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</si>
  <si>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</si>
  <si>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</si>
  <si>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</si>
  <si>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</si>
  <si>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</si>
  <si>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</si>
  <si>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</si>
  <si>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</si>
  <si>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</si>
  <si>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</si>
  <si>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</si>
  <si>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</si>
  <si>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</si>
  <si>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</si>
  <si>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</si>
  <si>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</si>
  <si>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</si>
  <si>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</si>
  <si>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</si>
  <si>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</si>
  <si>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</si>
  <si>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</si>
  <si>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</si>
  <si>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</si>
  <si>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</si>
  <si>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</si>
  <si>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</si>
  <si>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</si>
  <si>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</si>
  <si>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</si>
  <si>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</si>
  <si>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</si>
  <si>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</si>
  <si>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</si>
  <si>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</si>
  <si>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</si>
  <si>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</si>
  <si>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</si>
  <si>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</si>
  <si>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</si>
  <si>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</si>
  <si>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</si>
  <si>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</si>
  <si>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</si>
  <si>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</si>
  <si>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</si>
  <si>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</si>
  <si>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</si>
  <si>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</si>
  <si>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</si>
  <si>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</si>
  <si>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</si>
  <si>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</si>
  <si>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</si>
  <si>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</si>
  <si>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</si>
  <si>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</si>
  <si>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</si>
  <si>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</si>
  <si>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</si>
  <si>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</si>
  <si>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</si>
  <si>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</si>
  <si>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</si>
  <si>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</si>
  <si>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</si>
  <si>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</si>
  <si>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</si>
  <si>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</si>
  <si>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</si>
  <si>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</si>
  <si>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</si>
  <si>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</si>
  <si>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</si>
  <si>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</si>
  <si>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</si>
  <si>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</si>
  <si>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</si>
  <si>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</si>
  <si>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</si>
  <si>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</si>
  <si>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</si>
  <si>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</si>
  <si>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</si>
  <si>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</si>
  <si>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</si>
  <si>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</si>
  <si>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</si>
  <si>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</si>
  <si>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</si>
  <si>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</si>
  <si>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</si>
  <si>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</si>
  <si>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</si>
  <si>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</si>
  <si>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</si>
  <si>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</si>
  <si>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</si>
  <si>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</si>
  <si>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</si>
  <si>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</si>
  <si>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</si>
  <si>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</si>
  <si>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</si>
  <si>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</si>
  <si>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</si>
  <si>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</si>
  <si>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</si>
  <si>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</si>
  <si>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</si>
  <si>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</si>
  <si>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</si>
  <si>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</si>
  <si>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</si>
  <si>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</si>
  <si>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</si>
  <si>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</si>
  <si>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</si>
  <si>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</si>
  <si>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</si>
  <si>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</si>
  <si>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</si>
  <si>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</si>
  <si>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</si>
  <si>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</si>
  <si>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</si>
  <si>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</si>
  <si>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</si>
  <si>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</si>
  <si>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</si>
  <si>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</si>
  <si>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</si>
  <si>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</si>
  <si>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</si>
  <si>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</si>
  <si>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</si>
  <si>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</si>
  <si>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</si>
  <si>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</si>
  <si>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</si>
  <si>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</si>
  <si>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</si>
  <si>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</si>
  <si>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</si>
  <si>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</si>
  <si>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</si>
  <si>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</si>
  <si>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</si>
  <si>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</si>
  <si>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</si>
  <si>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</si>
  <si>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</si>
  <si>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</si>
  <si>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</si>
  <si>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</si>
  <si>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</si>
  <si>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</si>
  <si>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</si>
  <si>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</si>
  <si>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</si>
  <si>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</si>
  <si>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</si>
  <si>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</si>
  <si>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</si>
  <si>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</si>
  <si>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</si>
  <si>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</si>
  <si>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</si>
  <si>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</si>
  <si>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</si>
  <si>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</si>
  <si>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</si>
  <si>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</si>
  <si>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</si>
  <si>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</si>
  <si>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</si>
  <si>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</si>
  <si>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</si>
  <si>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</si>
  <si>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</si>
  <si>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</si>
  <si>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</si>
  <si>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</si>
  <si>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</si>
  <si>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</si>
  <si>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</si>
  <si>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</si>
  <si>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</si>
  <si>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</si>
  <si>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</si>
  <si>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</si>
  <si>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</si>
  <si>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</si>
  <si>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</si>
  <si>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</si>
  <si>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</si>
  <si>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</si>
  <si>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</si>
  <si>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</si>
  <si>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</si>
  <si>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</si>
  <si>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</si>
  <si>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</si>
  <si>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</si>
  <si>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</si>
  <si>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</si>
  <si>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</si>
  <si>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</si>
  <si>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</si>
  <si>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</si>
  <si>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</si>
  <si>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</si>
  <si>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</si>
  <si>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</si>
  <si>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</si>
  <si>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</si>
  <si>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</si>
  <si>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</si>
  <si>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</si>
  <si>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</si>
  <si>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</si>
  <si>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</si>
  <si>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</si>
  <si>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</si>
  <si>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</si>
  <si>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</si>
  <si>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</si>
  <si>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</si>
  <si>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</si>
  <si>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</si>
  <si>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</si>
  <si>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</si>
  <si>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</si>
  <si>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</si>
  <si>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</si>
  <si>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</si>
  <si>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</si>
  <si>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</si>
  <si>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</si>
  <si>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</si>
  <si>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</si>
  <si>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</si>
  <si>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</si>
  <si>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</si>
  <si>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</si>
  <si>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</si>
  <si>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</si>
  <si>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</si>
  <si>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</si>
  <si>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</si>
  <si>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</si>
  <si>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</si>
  <si>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</si>
  <si>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</si>
  <si>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</si>
  <si>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</si>
  <si>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</si>
  <si>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</si>
  <si>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</si>
  <si>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</si>
  <si>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</si>
  <si>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</si>
  <si>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</si>
  <si>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</si>
  <si>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</si>
  <si>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</si>
  <si>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</si>
  <si>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</si>
  <si>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</si>
  <si>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</si>
  <si>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</si>
  <si>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</si>
  <si>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</si>
  <si>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</si>
  <si>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</si>
  <si>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</si>
  <si>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</si>
  <si>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</si>
  <si>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</si>
  <si>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</si>
  <si>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</si>
  <si>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</si>
  <si>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</si>
  <si>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</si>
  <si>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</si>
  <si>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</si>
  <si>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</si>
  <si>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</si>
  <si>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</si>
  <si>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</si>
  <si>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</si>
  <si>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</si>
  <si>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</si>
  <si>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</si>
  <si>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</si>
  <si>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</si>
  <si>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</si>
  <si>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</si>
  <si>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</si>
  <si>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</si>
  <si>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</si>
  <si>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</si>
  <si>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</si>
  <si>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</si>
  <si>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</si>
  <si>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</si>
  <si>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</si>
  <si>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</si>
  <si>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</si>
  <si>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</si>
  <si>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</si>
  <si>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</si>
  <si>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</si>
  <si>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</si>
  <si>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</si>
  <si>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</si>
  <si>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</si>
  <si>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</si>
  <si>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</si>
  <si>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</si>
  <si>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</si>
  <si>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</si>
  <si>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</si>
  <si>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</si>
  <si>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</si>
  <si>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</si>
  <si>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</si>
  <si>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</si>
  <si>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</si>
  <si>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</si>
  <si>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</si>
  <si>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</si>
  <si>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</si>
  <si>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</si>
  <si>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</si>
  <si>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</si>
  <si>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</si>
  <si>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</si>
  <si>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</si>
  <si>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</si>
  <si>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</si>
  <si>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</si>
  <si>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</si>
  <si>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</si>
  <si>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</si>
  <si>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</si>
  <si>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</si>
  <si>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</si>
  <si>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</si>
  <si>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</si>
  <si>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</si>
  <si>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</si>
  <si>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</si>
  <si>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</si>
  <si>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</si>
  <si>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</si>
  <si>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</si>
  <si>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</si>
  <si>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</si>
  <si>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</si>
  <si>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</si>
  <si>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</si>
  <si>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</si>
  <si>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</si>
  <si>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</si>
  <si>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</si>
  <si>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</si>
  <si>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</si>
  <si>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</si>
  <si>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</si>
  <si>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</si>
  <si>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</si>
  <si>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</si>
  <si>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</si>
  <si>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</si>
  <si>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</si>
  <si>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</si>
  <si>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</si>
  <si>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</si>
  <si>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</si>
  <si>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</si>
  <si>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</si>
  <si>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</si>
  <si>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</si>
  <si>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</si>
  <si>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</si>
  <si>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</si>
  <si>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</si>
  <si>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</si>
  <si>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</si>
  <si>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</si>
  <si>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</si>
  <si>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</si>
  <si>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</si>
  <si>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</si>
  <si>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</si>
  <si>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</si>
  <si>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</si>
  <si>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</si>
  <si>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</si>
  <si>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</si>
  <si>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</si>
  <si>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</si>
  <si>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</si>
  <si>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</si>
  <si>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</si>
  <si>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</si>
  <si>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</si>
  <si>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</si>
  <si>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</si>
  <si>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</si>
  <si>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</si>
  <si>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</si>
  <si>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</si>
  <si>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</si>
  <si>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</si>
  <si>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</si>
  <si>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</si>
  <si>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</si>
  <si>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</si>
  <si>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</si>
  <si>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</si>
  <si>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</si>
  <si>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</si>
  <si>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</si>
  <si>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</si>
  <si>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</si>
  <si>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</si>
  <si>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</si>
  <si>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</si>
  <si>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</si>
  <si>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</si>
  <si>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</si>
  <si>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</si>
  <si>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</si>
  <si>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</si>
  <si>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</si>
  <si>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</si>
  <si>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</si>
  <si>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</si>
  <si>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</si>
  <si>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</si>
  <si>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</si>
  <si>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</si>
  <si>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</si>
  <si>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</si>
  <si>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</si>
  <si>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</si>
  <si>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</si>
  <si>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</si>
  <si>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</si>
  <si>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</si>
  <si>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</si>
  <si>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</si>
  <si>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</si>
  <si>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</si>
  <si>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</si>
  <si>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</si>
  <si>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</si>
  <si>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</si>
  <si>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</si>
  <si>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</si>
  <si>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</si>
  <si>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</si>
  <si>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</si>
  <si>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</si>
  <si>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</si>
  <si>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</si>
  <si>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</si>
  <si>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</si>
  <si>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</si>
  <si>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</si>
  <si>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</si>
  <si>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</si>
  <si>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</si>
  <si>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</si>
  <si>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</si>
  <si>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</si>
  <si>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</si>
  <si>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</si>
  <si>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</si>
  <si>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</si>
  <si>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</si>
  <si>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</si>
  <si>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</si>
  <si>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</si>
  <si>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</si>
  <si>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</si>
  <si>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</si>
  <si>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</si>
  <si>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</si>
  <si>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</si>
  <si>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</si>
  <si>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</si>
  <si>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</si>
  <si>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</si>
  <si>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</si>
  <si>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</si>
  <si>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</si>
  <si>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</si>
  <si>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</si>
  <si>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</si>
  <si>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</si>
  <si>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</si>
  <si>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</si>
  <si>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</si>
  <si>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</si>
  <si>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</si>
  <si>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</si>
  <si>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</si>
  <si>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</si>
  <si>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</si>
  <si>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</si>
  <si>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</si>
  <si>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</si>
  <si>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</si>
  <si>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</si>
  <si>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</si>
  <si>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</si>
  <si>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</si>
  <si>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</si>
  <si>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</si>
  <si>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</si>
  <si>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</si>
  <si>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</si>
  <si>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</si>
  <si>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</si>
  <si>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</si>
  <si>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</si>
  <si>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</si>
  <si>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</si>
  <si>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</si>
  <si>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</si>
  <si>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</si>
  <si>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</si>
  <si>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</si>
  <si>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</si>
  <si>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</si>
  <si>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</si>
  <si>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</si>
  <si>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</si>
  <si>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</si>
  <si>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</si>
  <si>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</si>
  <si>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</si>
  <si>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</si>
  <si>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</si>
  <si>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</si>
  <si>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</si>
  <si>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</si>
  <si>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</si>
  <si>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</si>
  <si>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</si>
  <si>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</si>
  <si>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</si>
  <si>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</si>
  <si>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</si>
  <si>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</si>
  <si>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</si>
  <si>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</si>
  <si>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</si>
  <si>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</si>
  <si>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</si>
  <si>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</si>
  <si>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</si>
  <si>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</si>
  <si>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</si>
  <si>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</si>
  <si>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</si>
  <si>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</si>
  <si>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</si>
  <si>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</si>
  <si>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</si>
  <si>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</si>
  <si>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</si>
  <si>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</si>
  <si>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</si>
  <si>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</si>
  <si>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</si>
  <si>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</si>
  <si>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</si>
  <si>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</si>
  <si>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</si>
  <si>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</si>
  <si>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</si>
  <si>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</si>
  <si>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</si>
  <si>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</si>
  <si>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</si>
  <si>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</si>
  <si>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</si>
  <si>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</si>
  <si>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</si>
  <si>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</si>
  <si>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</si>
  <si>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</si>
  <si>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</si>
  <si>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</si>
  <si>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</si>
  <si>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</si>
  <si>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</si>
  <si>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</si>
  <si>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</si>
  <si>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</si>
  <si>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</si>
  <si>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</si>
  <si>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</si>
  <si>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</si>
  <si>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</si>
  <si>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</si>
  <si>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</si>
  <si>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</si>
  <si>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</si>
  <si>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</si>
  <si>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</si>
  <si>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</si>
  <si>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</si>
  <si>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</si>
  <si>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</si>
  <si>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</si>
  <si>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</si>
  <si>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</si>
  <si>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</si>
  <si>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</si>
  <si>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</si>
  <si>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</si>
  <si>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</si>
  <si>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</si>
  <si>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</si>
  <si>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</si>
  <si>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</si>
  <si>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</si>
  <si>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</si>
  <si>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</si>
  <si>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</si>
  <si>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</si>
  <si>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</si>
  <si>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</si>
  <si>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</si>
  <si>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</si>
  <si>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</si>
  <si>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</si>
  <si>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</si>
  <si>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</si>
  <si>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</si>
  <si>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</si>
  <si>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</si>
  <si>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</si>
  <si>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</si>
  <si>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</si>
  <si>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</si>
  <si>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</si>
  <si>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</si>
  <si>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</si>
  <si>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</si>
  <si>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</si>
  <si>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</si>
  <si>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</si>
  <si>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</si>
  <si>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</si>
  <si>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</si>
  <si>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</si>
  <si>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</si>
  <si>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</si>
  <si>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</si>
  <si>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</si>
  <si>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</si>
  <si>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</si>
  <si>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</si>
  <si>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</si>
  <si>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</si>
  <si>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</si>
  <si>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</si>
  <si>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</si>
  <si>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</si>
  <si>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</si>
  <si>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</si>
  <si>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</si>
  <si>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</si>
  <si>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</si>
  <si>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</si>
  <si>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</si>
  <si>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</si>
  <si>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</si>
  <si>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</si>
  <si>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</si>
  <si>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</si>
  <si>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</si>
  <si>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</si>
  <si>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</si>
  <si>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</si>
  <si>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</si>
  <si>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</si>
  <si>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</si>
  <si>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</si>
  <si>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</si>
  <si>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</si>
  <si>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</si>
  <si>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</si>
  <si>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</si>
  <si>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</si>
  <si>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</si>
  <si>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</si>
  <si>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</si>
  <si>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</si>
  <si>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</si>
  <si>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</si>
  <si>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</si>
  <si>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</si>
  <si>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</si>
  <si>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</si>
  <si>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</si>
  <si>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</si>
  <si>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</si>
  <si>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</si>
  <si>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</si>
  <si>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</si>
  <si>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</si>
  <si>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</si>
  <si>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</si>
  <si>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</si>
  <si>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</si>
  <si>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</si>
  <si>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</si>
  <si>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</si>
  <si>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</si>
  <si>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</si>
  <si>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</si>
  <si>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</si>
  <si>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</si>
  <si>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</si>
  <si>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</si>
  <si>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</si>
  <si>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</si>
  <si>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</si>
  <si>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</si>
  <si>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</si>
  <si>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</si>
  <si>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</si>
  <si>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</si>
  <si>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</si>
  <si>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</si>
  <si>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</si>
  <si>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</si>
  <si>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</si>
  <si>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</si>
  <si>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</si>
  <si>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</si>
  <si>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</si>
  <si>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</si>
  <si>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</si>
  <si>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</si>
  <si>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</si>
  <si>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</si>
  <si>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</si>
  <si>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</si>
  <si>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</si>
  <si>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</si>
  <si>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</si>
  <si>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</si>
  <si>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</si>
  <si>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</si>
  <si>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</si>
  <si>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</si>
  <si>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</si>
  <si>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</si>
  <si>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</si>
  <si>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</si>
  <si>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</si>
  <si>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</si>
  <si>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</si>
  <si>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</si>
  <si>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</si>
  <si>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</si>
  <si>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</si>
  <si>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</si>
  <si>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</si>
  <si>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</si>
  <si>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</si>
  <si>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</si>
  <si>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</si>
  <si>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</si>
  <si>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</si>
  <si>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</si>
  <si>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</si>
  <si>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</si>
  <si>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</si>
  <si>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</si>
  <si>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</si>
  <si>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</si>
  <si>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</si>
  <si>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</si>
  <si>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</si>
  <si>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</si>
  <si>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</si>
  <si>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</si>
  <si>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</si>
  <si>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</si>
  <si>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</si>
  <si>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</si>
  <si>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</si>
  <si>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</si>
  <si>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</si>
  <si>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</si>
  <si>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</si>
  <si>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</si>
  <si>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</si>
  <si>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</si>
  <si>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</si>
  <si>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</si>
  <si>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</si>
  <si>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</si>
  <si>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</si>
  <si>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</si>
  <si>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</si>
  <si>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</si>
  <si>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</si>
  <si>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</si>
  <si>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</si>
  <si>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</si>
  <si>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</si>
  <si>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</si>
  <si>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</si>
  <si>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</si>
  <si>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</si>
  <si>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</si>
  <si>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</si>
  <si>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</si>
  <si>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</si>
  <si>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</si>
  <si>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</si>
  <si>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</si>
  <si>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</si>
  <si>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</si>
  <si>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</si>
  <si>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</si>
  <si>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</si>
  <si>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</si>
  <si>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</si>
  <si>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</si>
  <si>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</si>
  <si>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</si>
  <si>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</si>
  <si>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</si>
  <si>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</si>
  <si>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</si>
  <si>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</si>
  <si>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</si>
  <si>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</si>
  <si>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</si>
  <si>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</si>
  <si>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</si>
  <si>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</si>
  <si>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</si>
  <si>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</si>
  <si>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</si>
  <si>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</si>
  <si>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</si>
  <si>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</si>
  <si>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</si>
  <si>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</si>
  <si>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</si>
  <si>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</si>
  <si>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</si>
  <si>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</si>
  <si>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</si>
  <si>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</si>
  <si>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</si>
  <si>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</si>
  <si>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</si>
  <si>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</si>
  <si>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</si>
  <si>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</si>
  <si>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</si>
  <si>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</si>
  <si>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</si>
  <si>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</si>
  <si>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</si>
  <si>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</si>
  <si>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</si>
  <si>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</si>
  <si>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</si>
  <si>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</si>
  <si>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</si>
  <si>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</si>
  <si>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</si>
  <si>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</si>
  <si>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</si>
  <si>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</si>
  <si>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</si>
  <si>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</si>
  <si>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</si>
  <si>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</si>
  <si>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</si>
  <si>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</si>
  <si>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</si>
  <si>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</si>
  <si>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</si>
  <si>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</si>
  <si>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</si>
  <si>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</si>
  <si>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</si>
  <si>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</si>
  <si>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</si>
  <si>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</si>
  <si>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</si>
  <si>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</si>
  <si>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</si>
  <si>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</si>
  <si>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</si>
  <si>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</si>
  <si>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</si>
  <si>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</si>
  <si>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</si>
  <si>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</si>
  <si>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</si>
  <si>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</si>
  <si>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</si>
  <si>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</si>
  <si>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</si>
  <si>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</si>
  <si>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</si>
  <si>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</si>
  <si>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</si>
  <si>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</si>
  <si>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</si>
  <si>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</si>
  <si>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</si>
  <si>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</si>
  <si>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</si>
  <si>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</si>
  <si>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</si>
  <si>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</si>
  <si>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</si>
  <si>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</si>
  <si>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</si>
  <si>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</si>
  <si>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</si>
  <si>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</si>
  <si>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</si>
  <si>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</si>
  <si>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</si>
  <si>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</si>
  <si>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</si>
  <si>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</si>
  <si>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</si>
  <si>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</si>
  <si>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</si>
  <si>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</si>
  <si>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</si>
  <si>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</si>
  <si>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</si>
  <si>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</si>
  <si>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</si>
  <si>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</si>
  <si>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</si>
  <si>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</si>
  <si>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</si>
  <si>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</si>
  <si>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</si>
  <si>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</si>
  <si>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</si>
  <si>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</si>
  <si>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</si>
  <si>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</si>
  <si>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</si>
  <si>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</si>
  <si>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</si>
  <si>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</si>
  <si>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</si>
  <si>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</si>
  <si>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</si>
  <si>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</si>
  <si>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</si>
  <si>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</si>
  <si>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</si>
  <si>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</si>
  <si>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</si>
  <si>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</si>
  <si>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</si>
  <si>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</si>
  <si>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</si>
  <si>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</si>
  <si>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</si>
  <si>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</si>
  <si>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</si>
  <si>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</si>
  <si>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</si>
  <si>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</si>
  <si>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</si>
  <si>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</si>
  <si>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</si>
  <si>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</si>
  <si>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</si>
  <si>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</si>
  <si>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</si>
  <si>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</si>
  <si>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</si>
  <si>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</si>
  <si>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</si>
  <si>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</si>
  <si>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</si>
  <si>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</si>
  <si>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</si>
  <si>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</si>
  <si>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</si>
  <si>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</si>
  <si>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</si>
  <si>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</si>
  <si>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</si>
  <si>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</si>
  <si>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</si>
  <si>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</si>
  <si>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</si>
  <si>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</si>
  <si>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</si>
  <si>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</si>
  <si>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</si>
  <si>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</si>
  <si>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</si>
  <si>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</si>
  <si>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</si>
  <si>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</si>
  <si>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</si>
  <si>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</si>
  <si>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</si>
  <si>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</si>
  <si>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</si>
  <si>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</si>
  <si>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</si>
  <si>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</si>
  <si>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</si>
  <si>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</si>
  <si>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</si>
  <si>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</si>
  <si>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</si>
  <si>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</si>
  <si>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</si>
  <si>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</si>
  <si>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</si>
  <si>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</si>
  <si>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</si>
  <si>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</si>
  <si>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</si>
  <si>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</si>
  <si>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</si>
  <si>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</si>
  <si>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</si>
  <si>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</si>
  <si>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</si>
  <si>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</si>
  <si>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</si>
  <si>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</si>
  <si>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</si>
  <si>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</si>
  <si>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</si>
  <si>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</si>
  <si>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</si>
  <si>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</si>
  <si>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</si>
  <si>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</si>
  <si>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</si>
  <si>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</si>
  <si>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</si>
  <si>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</si>
  <si>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</si>
  <si>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</si>
  <si>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</si>
  <si>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</si>
  <si>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</si>
  <si>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</si>
  <si>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</si>
  <si>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</si>
  <si>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</si>
  <si>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</si>
  <si>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</si>
  <si>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</si>
  <si>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</si>
  <si>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</si>
  <si>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</si>
  <si>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</si>
  <si>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</si>
  <si>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</si>
  <si>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</si>
  <si>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</si>
  <si>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</si>
  <si>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</si>
  <si>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</si>
  <si>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</si>
  <si>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</si>
  <si>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</si>
  <si>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</si>
  <si>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</si>
  <si>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</si>
  <si>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</si>
  <si>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</si>
  <si>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</si>
  <si>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</si>
  <si>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</si>
  <si>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</si>
  <si>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</si>
  <si>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</si>
  <si>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</si>
  <si>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</si>
  <si>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</si>
  <si>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</si>
  <si>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</si>
  <si>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</si>
  <si>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</si>
  <si>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</si>
  <si>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</si>
  <si>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</si>
  <si>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</si>
  <si>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</si>
  <si>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</si>
  <si>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</si>
  <si>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</si>
  <si>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</si>
  <si>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</si>
  <si>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</si>
  <si>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</si>
  <si>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</si>
  <si>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</si>
  <si>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</si>
  <si>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</si>
  <si>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</si>
  <si>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</si>
  <si>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</si>
  <si>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</si>
  <si>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</si>
  <si>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</si>
  <si>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</si>
  <si>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</si>
  <si>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</si>
  <si>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</si>
  <si>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</si>
  <si>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</si>
  <si>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</si>
  <si>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</si>
  <si>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</si>
  <si>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</si>
  <si>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</si>
  <si>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</si>
  <si>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</si>
  <si>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</si>
  <si>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</si>
  <si>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</si>
  <si>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</si>
  <si>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</si>
  <si>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</si>
  <si>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</si>
  <si>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</si>
  <si>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</si>
  <si>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</si>
  <si>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</si>
  <si>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</si>
  <si>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</si>
  <si>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</si>
  <si>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</si>
  <si>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</si>
  <si>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</si>
  <si>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</si>
  <si>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</si>
  <si>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</si>
  <si>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</si>
  <si>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</si>
  <si>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</si>
  <si>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</si>
  <si>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</si>
  <si>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</si>
  <si>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</si>
  <si>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</si>
  <si>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</si>
  <si>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</si>
  <si>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</si>
  <si>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</si>
  <si>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</si>
  <si>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</si>
  <si>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</si>
  <si>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</si>
  <si>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</si>
  <si>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</si>
  <si>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</si>
  <si>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</si>
  <si>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</si>
  <si>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</si>
  <si>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</si>
  <si>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</si>
  <si>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</si>
  <si>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</si>
  <si>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</si>
  <si>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</si>
  <si>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</si>
  <si>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</si>
  <si>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</si>
  <si>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</si>
  <si>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</si>
  <si>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</si>
  <si>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</si>
  <si>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</si>
  <si>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</si>
  <si>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</si>
  <si>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</si>
  <si>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</si>
  <si>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</si>
  <si>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</si>
  <si>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</si>
  <si>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</si>
  <si>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</si>
  <si>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</si>
  <si>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</si>
  <si>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</si>
  <si>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</si>
  <si>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</si>
  <si>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</si>
  <si>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</si>
  <si>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</si>
  <si>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</si>
  <si>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</si>
  <si>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</si>
  <si>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</si>
  <si>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</si>
  <si>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</si>
  <si>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</si>
  <si>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</si>
  <si>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</si>
  <si>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</si>
  <si>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</si>
  <si>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</si>
  <si>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</si>
  <si>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</si>
  <si>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</si>
  <si>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</si>
  <si>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</si>
  <si>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</si>
  <si>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</si>
  <si>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</si>
  <si>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</si>
  <si>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</si>
  <si>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</si>
  <si>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</si>
  <si>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</si>
  <si>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</si>
  <si>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</si>
  <si>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</si>
  <si>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</si>
  <si>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</si>
  <si>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</si>
  <si>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</si>
  <si>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</si>
  <si>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</si>
  <si>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</si>
  <si>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</si>
  <si>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</si>
  <si>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</si>
  <si>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</si>
  <si>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</si>
  <si>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</si>
  <si>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</si>
  <si>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</si>
  <si>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</si>
  <si>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</si>
  <si>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</si>
  <si>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</si>
  <si>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</si>
  <si>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</si>
  <si>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</si>
  <si>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</si>
  <si>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</si>
  <si>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</si>
  <si>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</si>
  <si>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</si>
  <si>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</si>
  <si>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</si>
  <si>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</si>
  <si>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</si>
  <si>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</si>
  <si>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</si>
  <si>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</si>
  <si>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</si>
  <si>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</si>
  <si>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</si>
  <si>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</si>
  <si>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</si>
  <si>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</si>
  <si>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</si>
  <si>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</si>
  <si>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</si>
  <si>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</si>
  <si>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</si>
  <si>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</si>
  <si>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</si>
  <si>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</si>
  <si>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</si>
  <si>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</si>
  <si>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</si>
  <si>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</si>
  <si>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</si>
  <si>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</si>
  <si>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</si>
  <si>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</si>
  <si>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</si>
  <si>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</si>
  <si>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</si>
  <si>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</si>
  <si>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</si>
  <si>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</si>
  <si>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</si>
  <si>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</si>
  <si>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</si>
  <si>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</si>
  <si>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</si>
  <si>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</si>
  <si>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</si>
  <si>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</si>
  <si>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</si>
  <si>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</si>
  <si>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</si>
  <si>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</si>
  <si>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</si>
  <si>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</si>
  <si>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</si>
  <si>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</si>
  <si>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</si>
  <si>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</si>
  <si>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</si>
  <si>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</si>
  <si>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</si>
  <si>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</si>
  <si>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</si>
  <si>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</si>
  <si>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</si>
  <si>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</si>
  <si>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</si>
  <si>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</si>
  <si>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</si>
  <si>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</si>
  <si>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</si>
  <si>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</si>
  <si>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</si>
  <si>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</si>
  <si>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</si>
  <si>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</si>
  <si>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</si>
  <si>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</si>
  <si>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</si>
  <si>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</si>
  <si>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</si>
  <si>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</si>
  <si>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</si>
  <si>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</si>
  <si>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</si>
  <si>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</si>
  <si>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</si>
  <si>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</si>
  <si>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</si>
  <si>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</si>
  <si>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</si>
  <si>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</si>
  <si>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</si>
  <si>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</si>
  <si>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</si>
  <si>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</si>
  <si>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</si>
  <si>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</si>
  <si>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</si>
  <si>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</si>
  <si>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</si>
  <si>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</si>
  <si>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</si>
  <si>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</si>
  <si>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</si>
  <si>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</si>
  <si>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</si>
  <si>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</si>
  <si>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</si>
  <si>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</si>
  <si>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</si>
  <si>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</si>
  <si>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</si>
  <si>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</si>
  <si>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</si>
  <si>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</si>
  <si>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</si>
  <si>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</si>
  <si>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</si>
  <si>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</si>
  <si>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</si>
  <si>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</si>
  <si>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</si>
  <si>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</si>
  <si>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</si>
  <si>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</si>
  <si>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</si>
  <si>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</si>
  <si>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</si>
  <si>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</si>
  <si>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</si>
  <si>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</si>
  <si>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</si>
  <si>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</si>
  <si>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</si>
  <si>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</si>
  <si>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</si>
  <si>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</si>
  <si>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</si>
  <si>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</si>
  <si>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</si>
  <si>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</si>
  <si>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</si>
  <si>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</si>
  <si>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</si>
  <si>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</si>
  <si>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</si>
  <si>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</si>
  <si>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</si>
  <si>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</si>
  <si>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</si>
  <si>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</si>
  <si>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</si>
  <si>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</si>
  <si>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</si>
  <si>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</si>
  <si>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</si>
  <si>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</si>
  <si>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</si>
  <si>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</si>
  <si>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</si>
  <si>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</si>
  <si>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</si>
  <si>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</si>
  <si>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</si>
  <si>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</si>
  <si>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</si>
  <si>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</si>
  <si>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</si>
  <si>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</si>
  <si>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</si>
  <si>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</si>
  <si>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</si>
  <si>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</si>
  <si>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</si>
  <si>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</si>
  <si>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</si>
  <si>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</si>
  <si>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</si>
  <si>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</si>
  <si>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</si>
  <si>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</si>
  <si>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</si>
  <si>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</si>
  <si>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</si>
  <si>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</si>
  <si>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</si>
  <si>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</si>
  <si>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</si>
  <si>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</si>
  <si>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</si>
  <si>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</si>
  <si>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</si>
  <si>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</si>
  <si>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</si>
  <si>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</si>
  <si>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</si>
  <si>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</si>
  <si>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</si>
  <si>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</si>
  <si>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</si>
  <si>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</si>
  <si>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</si>
  <si>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</si>
  <si>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</si>
  <si>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</si>
  <si>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</si>
  <si>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</si>
  <si>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</si>
  <si>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</si>
  <si>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</si>
  <si>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</si>
  <si>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</si>
  <si>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</si>
  <si>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</si>
  <si>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</si>
  <si>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</si>
  <si>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</si>
  <si>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</si>
  <si>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</si>
  <si>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</si>
  <si>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</si>
  <si>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</si>
  <si>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</si>
  <si>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</si>
  <si>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</si>
  <si>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</si>
  <si>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</si>
  <si>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</si>
  <si>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</si>
  <si>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</si>
  <si>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</si>
  <si>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</si>
  <si>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</si>
  <si>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</si>
  <si>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</si>
  <si>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</si>
  <si>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</si>
  <si>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</si>
  <si>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</si>
  <si>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</si>
  <si>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</si>
  <si>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</si>
  <si>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</si>
  <si>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</si>
  <si>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</si>
  <si>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</si>
  <si>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</si>
  <si>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</si>
  <si>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</si>
  <si>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</si>
  <si>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</si>
  <si>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</si>
  <si>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</si>
  <si>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</si>
  <si>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</si>
  <si>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</si>
  <si>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</si>
  <si>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</si>
  <si>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</si>
  <si>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</si>
  <si>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</si>
  <si>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</si>
  <si>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</si>
  <si>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</si>
  <si>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</si>
  <si>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</si>
  <si>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</si>
  <si>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</si>
  <si>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</si>
  <si>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</si>
  <si>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</si>
  <si>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</si>
  <si>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</si>
  <si>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</si>
  <si>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</si>
  <si>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</si>
  <si>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</si>
  <si>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</si>
  <si>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</si>
  <si>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</si>
  <si>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</si>
  <si>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</si>
  <si>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</si>
  <si>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</si>
  <si>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</si>
  <si>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</si>
  <si>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</si>
  <si>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</si>
  <si>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</si>
  <si>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</si>
  <si>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</si>
  <si>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</si>
  <si>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</si>
  <si>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</si>
  <si>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</si>
  <si>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</si>
  <si>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</si>
  <si>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</si>
  <si>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</si>
  <si>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</si>
  <si>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</si>
  <si>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</si>
  <si>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</si>
  <si>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</si>
  <si>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</si>
  <si>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</si>
  <si>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</si>
  <si>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</si>
  <si>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</si>
  <si>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</si>
  <si>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</si>
  <si>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</si>
  <si>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</si>
  <si>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</si>
  <si>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</si>
  <si>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</si>
  <si>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</si>
  <si>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</si>
  <si>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</si>
  <si>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</si>
  <si>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</si>
  <si>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</si>
  <si>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</si>
  <si>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</si>
  <si>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</si>
  <si>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</si>
  <si>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</si>
  <si>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</si>
  <si>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</si>
  <si>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</si>
  <si>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</si>
  <si>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</si>
  <si>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</si>
  <si>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</si>
  <si>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</si>
  <si>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</si>
  <si>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</si>
  <si>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</si>
  <si>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</si>
  <si>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</si>
  <si>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</si>
  <si>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</si>
  <si>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</si>
  <si>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</si>
  <si>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</si>
  <si>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</si>
  <si>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</si>
  <si>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</si>
  <si>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</si>
  <si>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</si>
  <si>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</si>
  <si>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</si>
  <si>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</si>
  <si>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</si>
  <si>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</si>
  <si>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</si>
  <si>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</si>
  <si>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</si>
  <si>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</si>
  <si>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</si>
  <si>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</si>
  <si>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</si>
  <si>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</si>
  <si>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</si>
  <si>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</si>
  <si>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</si>
  <si>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</si>
  <si>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</si>
  <si>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</si>
  <si>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</si>
  <si>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</si>
  <si>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</si>
  <si>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</si>
  <si>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</si>
  <si>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</si>
  <si>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</si>
  <si>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</si>
  <si>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</si>
  <si>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</si>
  <si>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</si>
  <si>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</si>
  <si>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</si>
  <si>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</si>
  <si>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</si>
  <si>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</si>
  <si>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</si>
  <si>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</si>
  <si>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</si>
  <si>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</si>
  <si>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</si>
  <si>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</si>
  <si>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</si>
  <si>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</si>
  <si>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</si>
  <si>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</si>
  <si>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</si>
  <si>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</si>
  <si>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</si>
  <si>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</si>
  <si>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</si>
  <si>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</si>
  <si>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</si>
  <si>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</si>
  <si>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</si>
  <si>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</si>
  <si>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</si>
  <si>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</si>
  <si>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</si>
  <si>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</si>
  <si>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</si>
  <si>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</si>
  <si>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</si>
  <si>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</si>
  <si>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</si>
  <si>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</si>
  <si>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</si>
  <si>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</si>
  <si>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</si>
  <si>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</si>
  <si>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</si>
  <si>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</si>
  <si>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</si>
  <si>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</si>
  <si>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</si>
  <si>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</si>
  <si>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</si>
  <si>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</si>
  <si>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</si>
  <si>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</si>
  <si>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</si>
  <si>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</si>
  <si>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</si>
  <si>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</si>
  <si>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</si>
  <si>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</si>
  <si>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</si>
  <si>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</si>
  <si>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</si>
  <si>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</si>
  <si>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</si>
  <si>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</si>
  <si>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</si>
  <si>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</si>
  <si>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</si>
  <si>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</si>
  <si>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</si>
  <si>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</si>
  <si>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</si>
  <si>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</si>
  <si>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</si>
  <si>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</si>
  <si>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</si>
  <si>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</si>
  <si>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</si>
  <si>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</si>
  <si>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</si>
  <si>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</si>
  <si>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</si>
  <si>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</si>
  <si>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</si>
  <si>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</si>
  <si>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</si>
  <si>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</si>
  <si>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</si>
  <si>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</si>
  <si>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</si>
  <si>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</si>
  <si>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</si>
  <si>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</si>
  <si>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</si>
  <si>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</si>
  <si>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</si>
  <si>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</si>
  <si>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</si>
  <si>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</si>
  <si>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</si>
  <si>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</si>
  <si>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</si>
  <si>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</si>
  <si>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</si>
  <si>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</si>
  <si>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</si>
  <si>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</si>
  <si>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</si>
  <si>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</si>
  <si>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</si>
  <si>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</si>
  <si>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</si>
  <si>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</si>
  <si>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</si>
  <si>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</si>
  <si>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</si>
  <si>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</si>
  <si>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</si>
  <si>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</si>
  <si>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</si>
  <si>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</si>
  <si>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</si>
  <si>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</si>
  <si>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</si>
  <si>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</si>
  <si>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</si>
  <si>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</si>
  <si>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</si>
  <si>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</si>
  <si>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</si>
  <si>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</si>
  <si>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</si>
  <si>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</si>
  <si>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</si>
  <si>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</si>
  <si>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</si>
  <si>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</si>
  <si>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</si>
  <si>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</si>
  <si>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</si>
  <si>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</si>
  <si>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</si>
  <si>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</si>
  <si>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</si>
  <si>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</si>
  <si>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</si>
  <si>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</si>
  <si>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</si>
  <si>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</si>
  <si>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</si>
  <si>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</si>
  <si>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</si>
  <si>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</si>
  <si>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</si>
  <si>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</si>
  <si>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</si>
  <si>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</si>
  <si>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</si>
  <si>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</si>
  <si>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</si>
  <si>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</si>
  <si>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</si>
  <si>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</si>
  <si>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</si>
  <si>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</si>
  <si>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</si>
  <si>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</si>
  <si>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</si>
  <si>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</si>
  <si>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</si>
  <si>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</si>
  <si>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</si>
  <si>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</si>
  <si>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</si>
  <si>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</si>
  <si>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</si>
  <si>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</si>
  <si>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</si>
  <si>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</si>
  <si>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</si>
  <si>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</si>
  <si>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</si>
  <si>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</si>
  <si>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</si>
  <si>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</si>
  <si>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</si>
  <si>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</si>
  <si>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</si>
  <si>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</si>
  <si>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</si>
  <si>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</si>
  <si>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</si>
  <si>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</si>
  <si>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</si>
  <si>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</si>
  <si>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</si>
  <si>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</si>
  <si>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</si>
  <si>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</si>
  <si>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</si>
  <si>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</si>
  <si>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</si>
  <si>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</si>
  <si>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</si>
  <si>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</si>
  <si>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</si>
  <si>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</si>
  <si>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</si>
  <si>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</si>
  <si>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</si>
  <si>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</si>
  <si>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</si>
  <si>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</si>
  <si>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</si>
  <si>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</si>
  <si>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</si>
  <si>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</si>
  <si>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</si>
  <si>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</si>
  <si>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</si>
  <si>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</si>
  <si>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</si>
  <si>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</si>
  <si>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</si>
  <si>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</si>
  <si>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</si>
  <si>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</si>
  <si>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</si>
  <si>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</si>
  <si>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</si>
  <si>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</si>
  <si>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</si>
  <si>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</si>
  <si>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</si>
  <si>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</si>
  <si>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</si>
  <si>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</si>
  <si>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</si>
  <si>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</si>
  <si>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</si>
  <si>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</si>
  <si>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</si>
  <si>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</si>
  <si>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</si>
  <si>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</si>
  <si>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</si>
  <si>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</si>
  <si>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</si>
  <si>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</si>
  <si>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</si>
  <si>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</si>
  <si>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</si>
  <si>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</si>
  <si>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</si>
  <si>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</si>
  <si>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</si>
  <si>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</si>
  <si>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</si>
  <si>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</si>
  <si>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</si>
  <si>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</si>
  <si>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</si>
  <si>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</si>
  <si>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</si>
  <si>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</si>
  <si>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</si>
  <si>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</si>
  <si>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</si>
  <si>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</si>
  <si>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</si>
  <si>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</si>
  <si>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</si>
  <si>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</si>
  <si>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</si>
  <si>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</si>
  <si>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</si>
  <si>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</si>
  <si>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</si>
  <si>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</si>
  <si>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</si>
  <si>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</si>
  <si>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</si>
  <si>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</si>
  <si>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</si>
  <si>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</si>
  <si>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</si>
  <si>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</si>
  <si>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</si>
  <si>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</si>
  <si>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</si>
  <si>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</si>
  <si>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</si>
  <si>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</si>
  <si>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</si>
  <si>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</si>
  <si>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</si>
  <si>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</si>
  <si>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</si>
  <si>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</si>
  <si>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</si>
  <si>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</si>
  <si>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</si>
  <si>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</si>
  <si>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</si>
  <si>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</si>
  <si>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</si>
  <si>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</si>
  <si>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</si>
  <si>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</si>
  <si>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</si>
  <si>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</si>
  <si>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</si>
  <si>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</si>
  <si>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</si>
  <si>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</si>
  <si>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</si>
  <si>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</si>
  <si>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</si>
  <si>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</si>
  <si>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</si>
  <si>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</si>
  <si>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</si>
  <si>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</si>
  <si>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</si>
  <si>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</si>
  <si>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</si>
  <si>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</si>
  <si>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</si>
  <si>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</si>
  <si>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</si>
  <si>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</si>
  <si>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</si>
  <si>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</si>
  <si>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</si>
  <si>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</si>
  <si>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</si>
  <si>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</si>
  <si>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</si>
  <si>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</si>
  <si>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</si>
  <si>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</si>
  <si>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</si>
  <si>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</si>
  <si>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</si>
  <si>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</si>
  <si>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</si>
  <si>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</si>
  <si>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</si>
  <si>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</si>
  <si>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</si>
  <si>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</si>
  <si>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</si>
  <si>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</si>
  <si>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</si>
  <si>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</si>
  <si>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</si>
  <si>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</si>
  <si>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</si>
  <si>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</si>
  <si>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</si>
  <si>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</si>
  <si>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</si>
  <si>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</si>
  <si>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</si>
  <si>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</si>
  <si>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</si>
  <si>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</si>
  <si>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</si>
  <si>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</si>
  <si>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</si>
  <si>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</si>
  <si>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</si>
  <si>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</si>
  <si>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</si>
  <si>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</si>
  <si>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</si>
  <si>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</si>
  <si>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</si>
  <si>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</si>
  <si>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</si>
  <si>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</si>
  <si>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</si>
  <si>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</si>
  <si>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</si>
  <si>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</si>
  <si>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</si>
  <si>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</si>
  <si>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</si>
  <si>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</si>
  <si>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</si>
  <si>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</si>
  <si>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</si>
  <si>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</si>
  <si>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</si>
  <si>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</si>
  <si>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</si>
  <si>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</si>
  <si>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</si>
  <si>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</si>
  <si>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</si>
  <si>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</si>
  <si>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</si>
  <si>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</si>
  <si>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</si>
  <si>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</si>
  <si>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</si>
  <si>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</si>
  <si>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</si>
  <si>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</si>
  <si>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</si>
  <si>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</si>
  <si>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</si>
  <si>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</si>
  <si>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</si>
  <si>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</si>
  <si>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</si>
  <si>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</si>
  <si>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</si>
  <si>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</si>
  <si>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</si>
  <si>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</si>
  <si>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</si>
  <si>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</si>
  <si>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</si>
  <si>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</si>
  <si>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</si>
  <si>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</si>
  <si>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</si>
  <si>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</si>
  <si>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</si>
  <si>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</si>
  <si>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</si>
  <si>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</si>
  <si>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</si>
  <si>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</si>
  <si>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</si>
  <si>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</si>
  <si>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</si>
  <si>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</si>
  <si>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</si>
  <si>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</si>
  <si>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</si>
  <si>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</si>
  <si>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</si>
  <si>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</si>
  <si>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</si>
  <si>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</si>
  <si>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</si>
  <si>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</si>
  <si>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</si>
  <si>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</si>
  <si>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</si>
  <si>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</si>
  <si>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</si>
  <si>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</si>
  <si>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</si>
  <si>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</si>
  <si>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</si>
  <si>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</si>
  <si>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</si>
  <si>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</si>
  <si>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</si>
  <si>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</si>
  <si>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</si>
  <si>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</si>
  <si>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</si>
  <si>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</si>
  <si>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</si>
  <si>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</si>
  <si>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</si>
  <si>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</si>
  <si>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</si>
  <si>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</si>
  <si>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</si>
  <si>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</si>
  <si>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</si>
  <si>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</si>
  <si>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</si>
  <si>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</si>
  <si>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</si>
  <si>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</si>
  <si>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</si>
  <si>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</si>
  <si>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</si>
  <si>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</si>
  <si>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</si>
  <si>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</si>
  <si>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</si>
  <si>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</si>
  <si>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</si>
  <si>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</si>
  <si>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</si>
  <si>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</si>
  <si>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</si>
  <si>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</si>
  <si>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</si>
  <si>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</si>
  <si>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</si>
  <si>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</si>
  <si>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</si>
  <si>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</si>
  <si>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</si>
  <si>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</si>
  <si>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</si>
  <si>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</si>
  <si>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</si>
  <si>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</si>
  <si>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</si>
  <si>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</si>
  <si>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</si>
  <si>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</si>
  <si>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</si>
  <si>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</si>
  <si>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</si>
  <si>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</si>
  <si>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</si>
  <si>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</si>
  <si>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</si>
  <si>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</si>
  <si>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</si>
  <si>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</si>
  <si>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</si>
  <si>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</si>
  <si>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</si>
  <si>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</si>
  <si>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</si>
  <si>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</si>
  <si>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</si>
  <si>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</si>
  <si>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</si>
  <si>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</si>
  <si>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</si>
  <si>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</si>
  <si>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</si>
  <si>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</si>
  <si>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</si>
  <si>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</si>
  <si>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</si>
  <si>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</si>
  <si>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</si>
  <si>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</si>
  <si>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</si>
  <si>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</si>
  <si>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</si>
  <si>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</si>
  <si>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</si>
  <si>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</si>
  <si>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</si>
  <si>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</si>
  <si>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</si>
  <si>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</si>
  <si>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</si>
  <si>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</si>
  <si>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</si>
  <si>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</si>
  <si>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</si>
  <si>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</si>
  <si>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</si>
  <si>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</si>
  <si>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</si>
  <si>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</si>
  <si>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</si>
  <si>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</si>
  <si>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</si>
  <si>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</si>
  <si>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</si>
  <si>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</si>
  <si>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</si>
  <si>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</si>
  <si>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</si>
  <si>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</si>
  <si>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</si>
  <si>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</si>
  <si>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</si>
  <si>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</si>
  <si>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</si>
  <si>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</si>
  <si>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</si>
  <si>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</si>
  <si>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</si>
  <si>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</si>
  <si>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</si>
  <si>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</si>
  <si>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</si>
  <si>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</si>
  <si>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</si>
  <si>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</si>
  <si>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</si>
  <si>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</si>
  <si>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</si>
  <si>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</si>
  <si>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</si>
  <si>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</si>
  <si>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</si>
  <si>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</si>
  <si>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</si>
  <si>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</si>
  <si>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</si>
  <si>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</si>
  <si>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</si>
  <si>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</si>
  <si>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</si>
  <si>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</si>
  <si>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</si>
  <si>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</si>
  <si>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</si>
  <si>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</si>
  <si>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</si>
  <si>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</si>
  <si>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</si>
  <si>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</si>
  <si>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</si>
  <si>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</si>
  <si>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</si>
  <si>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</si>
  <si>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</si>
  <si>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</si>
  <si>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</si>
  <si>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</si>
  <si>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</si>
  <si>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</si>
  <si>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</si>
  <si>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</si>
  <si>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</si>
  <si>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</si>
  <si>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</si>
  <si>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</si>
  <si>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</si>
  <si>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</si>
  <si>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</si>
  <si>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</si>
  <si>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</si>
  <si>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</si>
  <si>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</si>
  <si>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</si>
  <si>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</si>
  <si>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</si>
  <si>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</si>
  <si>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</si>
  <si>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</si>
  <si>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</si>
  <si>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</si>
  <si>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</si>
  <si>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</si>
  <si>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</si>
  <si>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</si>
  <si>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</si>
  <si>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</si>
  <si>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</si>
  <si>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</si>
  <si>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</si>
  <si>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</si>
  <si>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</si>
  <si>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</si>
  <si>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</si>
  <si>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</si>
  <si>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</si>
  <si>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</si>
  <si>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</si>
  <si>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</si>
  <si>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</si>
  <si>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</si>
  <si>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</si>
  <si>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</si>
  <si>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</si>
  <si>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</si>
  <si>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</si>
  <si>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</si>
  <si>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</si>
  <si>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</si>
  <si>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</si>
  <si>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</si>
  <si>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</si>
  <si>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</si>
  <si>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</si>
  <si>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</si>
  <si>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</si>
  <si>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</si>
  <si>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</si>
  <si>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</si>
  <si>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</si>
  <si>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</si>
  <si>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</si>
  <si>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</si>
  <si>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</si>
  <si>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</si>
  <si>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</si>
  <si>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</si>
  <si>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</si>
  <si>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</si>
  <si>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</si>
  <si>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</si>
  <si>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</si>
  <si>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</si>
  <si>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</si>
  <si>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</si>
  <si>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</si>
  <si>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</si>
  <si>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</si>
  <si>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</si>
  <si>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</si>
  <si>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</si>
  <si>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</si>
  <si>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</si>
  <si>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</si>
  <si>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</si>
  <si>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</si>
  <si>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</si>
  <si>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</si>
  <si>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</si>
  <si>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</si>
  <si>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</si>
  <si>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</si>
  <si>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</si>
  <si>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</si>
  <si>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</si>
  <si>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</si>
  <si>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</si>
  <si>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</si>
  <si>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</si>
  <si>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</si>
  <si>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</si>
  <si>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</si>
  <si>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</si>
  <si>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</si>
  <si>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</si>
  <si>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</si>
  <si>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</si>
  <si>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</si>
  <si>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</si>
  <si>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</si>
  <si>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</si>
  <si>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</si>
  <si>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</si>
  <si>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</si>
  <si>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</si>
  <si>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</si>
  <si>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</si>
  <si>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</si>
  <si>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</si>
  <si>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</si>
  <si>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</si>
  <si>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</si>
  <si>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</si>
  <si>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</si>
  <si>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</si>
  <si>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</si>
  <si>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</si>
  <si>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</si>
  <si>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</si>
  <si>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</si>
  <si>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</si>
  <si>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</si>
  <si>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</si>
  <si>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</si>
  <si>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</si>
  <si>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</si>
  <si>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</si>
  <si>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</si>
  <si>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</si>
  <si>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</si>
  <si>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</si>
  <si>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</si>
  <si>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</si>
  <si>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</si>
  <si>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</si>
  <si>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</si>
  <si>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</si>
  <si>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</si>
  <si>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</si>
  <si>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</si>
  <si>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</si>
  <si>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</si>
  <si>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</si>
  <si>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</si>
  <si>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</si>
  <si>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</si>
  <si>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</si>
  <si>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</si>
  <si>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</si>
  <si>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</si>
  <si>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</si>
  <si>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</si>
  <si>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</si>
  <si>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</si>
  <si>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</si>
  <si>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</si>
  <si>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</si>
  <si>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</si>
  <si>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</si>
  <si>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</si>
  <si>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</si>
  <si>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</si>
  <si>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</si>
  <si>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</si>
  <si>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</si>
  <si>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</si>
  <si>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</si>
  <si>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</si>
  <si>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</si>
  <si>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</si>
  <si>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</si>
  <si>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</si>
  <si>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</si>
  <si>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</si>
  <si>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</si>
  <si>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</si>
  <si>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</si>
  <si>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</si>
  <si>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</si>
  <si>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</si>
  <si>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</si>
  <si>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</si>
  <si>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</si>
  <si>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</si>
  <si>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</si>
  <si>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</si>
  <si>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</si>
  <si>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</si>
  <si>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</si>
  <si>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</si>
  <si>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</si>
  <si>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</si>
  <si>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</si>
  <si>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</si>
  <si>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</si>
  <si>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</si>
  <si>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</si>
  <si>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</si>
  <si>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</si>
  <si>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</si>
  <si>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</si>
  <si>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</si>
  <si>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</si>
  <si>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</si>
  <si>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</si>
  <si>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</si>
  <si>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</si>
  <si>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</si>
  <si>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</si>
  <si>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</si>
  <si>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</si>
  <si>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</si>
  <si>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</si>
  <si>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</si>
  <si>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</si>
  <si>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</si>
  <si>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</si>
  <si>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</si>
  <si>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</si>
  <si>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</si>
  <si>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</si>
  <si>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</si>
  <si>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</si>
  <si>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</si>
  <si>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</si>
  <si>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</si>
  <si>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</si>
  <si>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</si>
  <si>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</si>
  <si>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</si>
  <si>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</si>
  <si>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</si>
  <si>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</si>
  <si>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</si>
  <si>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</si>
  <si>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</si>
  <si>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</si>
  <si>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</si>
  <si>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</si>
  <si>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</si>
  <si>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</si>
  <si>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</si>
  <si>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</si>
  <si>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</si>
  <si>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</si>
  <si>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</si>
  <si>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</si>
  <si>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</si>
  <si>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</si>
  <si>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</si>
  <si>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</si>
  <si>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</si>
  <si>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</si>
  <si>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</si>
  <si>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</si>
  <si>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</si>
  <si>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</si>
  <si>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</si>
  <si>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</si>
  <si>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</si>
  <si>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</si>
  <si>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</si>
  <si>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</si>
  <si>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</si>
  <si>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</si>
  <si>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</si>
  <si>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</si>
  <si>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</si>
  <si>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</si>
  <si>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</si>
  <si>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</si>
  <si>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</si>
  <si>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</si>
  <si>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</si>
  <si>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</si>
  <si>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</si>
  <si>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</si>
  <si>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</si>
  <si>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</si>
  <si>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</si>
  <si>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</si>
  <si>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</si>
  <si>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</si>
  <si>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</si>
  <si>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</si>
  <si>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</si>
  <si>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</si>
  <si>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</si>
  <si>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</si>
  <si>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</si>
  <si>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</si>
  <si>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</si>
  <si>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</si>
  <si>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</si>
  <si>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</si>
  <si>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</si>
  <si>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</si>
  <si>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</si>
  <si>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</si>
  <si>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</si>
  <si>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</si>
  <si>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</si>
  <si>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</si>
  <si>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</si>
  <si>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</si>
  <si>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</si>
  <si>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</si>
  <si>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</si>
  <si>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</si>
  <si>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</si>
  <si>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</si>
  <si>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</si>
  <si>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</si>
  <si>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</si>
  <si>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</si>
  <si>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</si>
  <si>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</si>
  <si>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</si>
  <si>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</si>
  <si>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</si>
  <si>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</si>
  <si>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</si>
  <si>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</si>
  <si>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</si>
  <si>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</si>
  <si>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</si>
  <si>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</si>
  <si>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</si>
  <si>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</si>
  <si>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</si>
  <si>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</si>
  <si>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</si>
  <si>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</si>
  <si>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</si>
  <si>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</si>
  <si>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</si>
  <si>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</si>
  <si>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</si>
  <si>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</si>
  <si>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</si>
  <si>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</si>
  <si>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</si>
  <si>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</si>
  <si>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</si>
  <si>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</si>
  <si>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</si>
  <si>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</si>
  <si>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</si>
  <si>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</si>
  <si>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</si>
  <si>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</si>
  <si>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</si>
  <si>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</si>
  <si>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</si>
  <si>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</si>
  <si>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</si>
  <si>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</si>
  <si>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</si>
  <si>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</si>
  <si>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</si>
  <si>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</si>
  <si>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</si>
  <si>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</si>
  <si>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</si>
  <si>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</si>
  <si>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</si>
  <si>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</si>
  <si>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</si>
  <si>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</si>
  <si>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</si>
  <si>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</si>
  <si>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</si>
  <si>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</si>
  <si>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</si>
  <si>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</si>
  <si>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</si>
  <si>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</si>
  <si>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</si>
  <si>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</si>
  <si>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</si>
  <si>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</si>
  <si>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</si>
  <si>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</si>
  <si>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</si>
  <si>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</si>
  <si>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</si>
  <si>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</si>
  <si>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</si>
  <si>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</si>
  <si>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</si>
  <si>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</si>
  <si>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</si>
  <si>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</si>
  <si>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</si>
  <si>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</si>
  <si>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</si>
  <si>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</si>
  <si>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</si>
  <si>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</si>
  <si>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</si>
  <si>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</si>
  <si>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</si>
  <si>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</si>
  <si>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</si>
  <si>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</si>
  <si>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</si>
  <si>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</si>
  <si>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</si>
  <si>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</si>
  <si>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</si>
  <si>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</si>
  <si>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</si>
  <si>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</si>
  <si>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</si>
  <si>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</si>
  <si>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</si>
  <si>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</si>
  <si>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</si>
  <si>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</si>
  <si>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</si>
  <si>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</si>
  <si>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</si>
  <si>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</si>
  <si>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</si>
  <si>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</si>
  <si>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</si>
  <si>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</si>
  <si>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</si>
  <si>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</si>
  <si>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</si>
  <si>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</si>
  <si>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</si>
  <si>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</si>
  <si>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</si>
  <si>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</si>
  <si>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</si>
  <si>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</si>
  <si>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</si>
  <si>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</si>
  <si>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</si>
  <si>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</si>
  <si>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</si>
  <si>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</si>
  <si>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</si>
  <si>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</si>
  <si>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</si>
  <si>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</si>
  <si>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</si>
  <si>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</si>
  <si>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</si>
  <si>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</si>
  <si>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</si>
  <si>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</si>
  <si>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</si>
  <si>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</si>
  <si>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</si>
  <si>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</si>
  <si>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</si>
  <si>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</si>
  <si>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</si>
  <si>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</si>
  <si>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</si>
  <si>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</si>
  <si>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</si>
  <si>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</si>
  <si>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</si>
  <si>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</si>
  <si>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</si>
  <si>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</si>
  <si>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</si>
  <si>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</si>
  <si>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</si>
  <si>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</si>
  <si>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</si>
  <si>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</si>
  <si>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</si>
  <si>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</si>
  <si>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</si>
  <si>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</si>
  <si>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</si>
  <si>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</si>
  <si>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</si>
  <si>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</si>
  <si>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</si>
  <si>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</si>
  <si>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</si>
  <si>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</si>
  <si>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</si>
  <si>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</si>
  <si>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</si>
  <si>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</si>
  <si>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</si>
  <si>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</si>
  <si>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</si>
  <si>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</si>
  <si>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</si>
  <si>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</si>
  <si>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</si>
  <si>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</si>
  <si>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</si>
  <si>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</si>
  <si>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</si>
  <si>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</si>
  <si>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</si>
  <si>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</si>
  <si>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</si>
  <si>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</si>
  <si>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</si>
  <si>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</si>
  <si>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</si>
  <si>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</si>
  <si>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</si>
  <si>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</si>
  <si>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</si>
  <si>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</si>
  <si>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</si>
  <si>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</si>
  <si>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</si>
  <si>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</si>
  <si>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</si>
  <si>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</si>
  <si>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</si>
  <si>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</si>
  <si>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</si>
  <si>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</si>
  <si>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</si>
  <si>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</si>
  <si>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</si>
  <si>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</si>
  <si>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</si>
  <si>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</si>
  <si>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</si>
  <si>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</si>
  <si>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</si>
  <si>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</si>
  <si>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</si>
  <si>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</si>
  <si>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</si>
  <si>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</si>
  <si>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</si>
  <si>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</si>
  <si>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</si>
  <si>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</si>
  <si>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</si>
  <si>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</si>
  <si>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</si>
  <si>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</si>
  <si>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</si>
  <si>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</si>
  <si>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</si>
  <si>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</si>
  <si>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</si>
  <si>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</si>
  <si>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</si>
  <si>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</si>
  <si>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</si>
  <si>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</si>
  <si>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</si>
  <si>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</si>
  <si>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</si>
  <si>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</si>
  <si>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</si>
  <si>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</si>
  <si>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</si>
  <si>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</si>
  <si>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</si>
  <si>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</si>
  <si>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</si>
  <si>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</si>
  <si>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</si>
  <si>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</si>
  <si>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</si>
  <si>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</si>
  <si>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</si>
  <si>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</si>
  <si>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</si>
  <si>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</si>
  <si>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</si>
  <si>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</si>
  <si>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</si>
  <si>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</si>
  <si>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</si>
  <si>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</si>
  <si>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</si>
  <si>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</si>
  <si>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</si>
  <si>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</si>
  <si>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</si>
  <si>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</si>
  <si>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</si>
  <si>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</si>
  <si>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</si>
  <si>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</si>
  <si>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</si>
  <si>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</si>
  <si>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</si>
  <si>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</si>
  <si>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</si>
  <si>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</si>
  <si>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</si>
  <si>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</si>
  <si>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</si>
  <si>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</si>
  <si>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</si>
  <si>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</si>
  <si>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</si>
  <si>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</si>
  <si>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</si>
  <si>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</si>
  <si>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</si>
  <si>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</si>
  <si>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</si>
  <si>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</si>
  <si>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</si>
  <si>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</si>
  <si>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</si>
  <si>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</si>
  <si>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</si>
  <si>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</si>
  <si>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</si>
  <si>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</si>
  <si>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</si>
  <si>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</si>
  <si>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</si>
  <si>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</si>
  <si>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</si>
  <si>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</si>
  <si>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</si>
  <si>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</si>
  <si>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</si>
  <si>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</si>
  <si>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</si>
  <si>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</si>
  <si>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</si>
  <si>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</si>
  <si>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</si>
  <si>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</si>
  <si>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</si>
  <si>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</si>
  <si>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</si>
  <si>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</si>
  <si>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</si>
  <si>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</si>
  <si>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</si>
  <si>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</si>
  <si>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</si>
  <si>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</si>
  <si>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</si>
  <si>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</si>
  <si>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</si>
  <si>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</si>
  <si>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</si>
  <si>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</si>
  <si>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</si>
  <si>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</si>
  <si>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</si>
  <si>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</si>
  <si>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</si>
  <si>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</si>
  <si>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</si>
  <si>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</si>
  <si>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</si>
  <si>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</si>
  <si>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</si>
  <si>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</si>
  <si>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</si>
  <si>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</si>
  <si>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</si>
  <si>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</si>
  <si>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</si>
  <si>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</si>
  <si>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</si>
  <si>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</si>
  <si>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</si>
  <si>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</si>
  <si>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</si>
  <si>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</si>
  <si>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</si>
  <si>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</si>
  <si>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</si>
  <si>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</si>
  <si>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</si>
  <si>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</si>
  <si>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</si>
  <si>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</si>
  <si>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</si>
  <si>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</si>
  <si>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</si>
  <si>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</si>
  <si>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</si>
  <si>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</si>
  <si>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</si>
  <si>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</si>
  <si>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</si>
  <si>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</si>
  <si>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</si>
  <si>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</si>
  <si>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</si>
  <si>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</si>
  <si>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</si>
  <si>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</si>
  <si>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</si>
  <si>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</si>
  <si>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</si>
  <si>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</si>
  <si>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</si>
  <si>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</si>
  <si>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</si>
  <si>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</si>
  <si>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</si>
  <si>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</si>
  <si>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</si>
  <si>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</si>
  <si>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</si>
  <si>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</si>
  <si>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</si>
  <si>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</si>
  <si>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</si>
  <si>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</si>
  <si>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</si>
  <si>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</si>
  <si>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</si>
  <si>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</si>
  <si>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</si>
  <si>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</si>
  <si>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</si>
  <si>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</si>
  <si>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</si>
  <si>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</si>
  <si>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</si>
  <si>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</si>
  <si>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</si>
  <si>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</si>
  <si>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</si>
  <si>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</si>
  <si>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</si>
  <si>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</si>
  <si>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</si>
  <si>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</si>
  <si>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</si>
  <si>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</si>
  <si>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</si>
  <si>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</si>
  <si>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</si>
  <si>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</si>
  <si>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</si>
  <si>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</si>
  <si>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</si>
  <si>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</si>
  <si>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</si>
  <si>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</si>
  <si>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</si>
  <si>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</si>
  <si>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</si>
  <si>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</si>
  <si>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</si>
  <si>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</si>
  <si>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</si>
  <si>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</si>
  <si>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</si>
  <si>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</si>
  <si>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</si>
  <si>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</si>
  <si>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</si>
  <si>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</si>
  <si>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</si>
  <si>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</si>
  <si>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</si>
  <si>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</si>
  <si>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</si>
  <si>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</si>
  <si>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</si>
  <si>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</si>
  <si>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</si>
  <si>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</si>
  <si>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</si>
  <si>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</si>
  <si>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</si>
  <si>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</si>
  <si>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</si>
  <si>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</si>
  <si>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</si>
  <si>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</si>
  <si>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</si>
  <si>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</si>
  <si>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</si>
  <si>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</si>
  <si>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</si>
  <si>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</si>
  <si>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</si>
  <si>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</si>
  <si>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</si>
  <si>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</si>
  <si>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</si>
  <si>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</si>
  <si>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</si>
  <si>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</si>
  <si>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</si>
  <si>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</si>
  <si>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</si>
  <si>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</si>
  <si>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</si>
  <si>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</si>
  <si>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</si>
  <si>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</si>
  <si>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</si>
  <si>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</si>
  <si>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</si>
  <si>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</si>
  <si>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</si>
  <si>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</si>
  <si>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</si>
  <si>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</si>
  <si>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</si>
  <si>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</si>
  <si>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</si>
  <si>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</si>
  <si>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</si>
  <si>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</si>
  <si>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</si>
  <si>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</si>
  <si>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</si>
  <si>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</si>
  <si>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</si>
  <si>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</si>
  <si>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</si>
  <si>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</si>
  <si>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</si>
  <si>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</si>
  <si>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</si>
  <si>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</si>
  <si>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</si>
  <si>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</si>
  <si>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</si>
  <si>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</si>
  <si>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</si>
  <si>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</si>
  <si>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</si>
  <si>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</si>
  <si>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</si>
  <si>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</si>
  <si>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</si>
  <si>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</si>
  <si>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</si>
  <si>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</si>
  <si>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</si>
  <si>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</si>
  <si>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</si>
  <si>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</si>
  <si>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</si>
  <si>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</si>
  <si>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</si>
  <si>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</si>
  <si>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</si>
  <si>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</si>
  <si>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</si>
  <si>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</si>
  <si>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</si>
  <si>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</si>
  <si>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</si>
  <si>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</si>
  <si>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</si>
  <si>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</si>
  <si>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</si>
  <si>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</si>
  <si>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</si>
  <si>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</si>
  <si>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</si>
  <si>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</si>
  <si>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</si>
  <si>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</si>
  <si>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</si>
  <si>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</si>
  <si>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</si>
  <si>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</si>
  <si>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</si>
  <si>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</si>
  <si>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</si>
  <si>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</si>
  <si>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</si>
  <si>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</si>
  <si>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</si>
  <si>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</si>
  <si>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</si>
  <si>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</si>
  <si>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</si>
  <si>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</si>
  <si>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</si>
  <si>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</si>
  <si>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</si>
  <si>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</si>
  <si>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</si>
  <si>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</si>
  <si>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</si>
  <si>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</si>
  <si>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</si>
  <si>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</si>
  <si>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</si>
  <si>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</si>
  <si>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</si>
  <si>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</si>
  <si>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</si>
  <si>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</si>
  <si>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</si>
  <si>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</si>
  <si>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</si>
  <si>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</si>
  <si>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</si>
  <si>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</si>
  <si>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</si>
  <si>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</si>
  <si>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</si>
  <si>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</si>
  <si>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</si>
  <si>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</si>
  <si>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</si>
  <si>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</si>
  <si>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</si>
  <si>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</si>
  <si>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</si>
  <si>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</si>
  <si>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</si>
  <si>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</si>
  <si>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</si>
  <si>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</si>
  <si>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</si>
  <si>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</si>
  <si>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</si>
  <si>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</si>
  <si>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</si>
  <si>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</si>
  <si>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</si>
  <si>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</si>
  <si>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</si>
  <si>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</si>
  <si>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</si>
  <si>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</si>
  <si>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</si>
  <si>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</si>
  <si>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</si>
  <si>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</si>
  <si>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</si>
  <si>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</si>
  <si>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</si>
  <si>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</si>
  <si>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</si>
  <si>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</si>
  <si>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</si>
  <si>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</si>
  <si>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</si>
  <si>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</si>
  <si>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</si>
  <si>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</si>
  <si>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</si>
  <si>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</si>
  <si>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</si>
  <si>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</si>
  <si>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</si>
  <si>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</si>
  <si>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</si>
  <si>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</si>
  <si>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</si>
  <si>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</si>
  <si>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</si>
  <si>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</si>
  <si>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</si>
  <si>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</si>
  <si>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</si>
  <si>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</si>
  <si>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</si>
  <si>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</si>
  <si>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</si>
  <si>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</si>
  <si>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</si>
  <si>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</si>
  <si>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</si>
  <si>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</si>
  <si>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</si>
  <si>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</si>
  <si>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</si>
  <si>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</si>
  <si>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</si>
  <si>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</si>
  <si>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</si>
  <si>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</si>
  <si>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</si>
  <si>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</si>
  <si>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</si>
  <si>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</si>
  <si>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</si>
  <si>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</si>
  <si>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</si>
  <si>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</si>
  <si>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</si>
  <si>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</si>
  <si>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</si>
  <si>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</si>
  <si>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</si>
  <si>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</si>
  <si>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</si>
  <si>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</si>
  <si>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</si>
  <si>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</si>
  <si>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</si>
  <si>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</si>
  <si>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</si>
  <si>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</si>
  <si>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</si>
  <si>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</si>
  <si>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</si>
  <si>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</si>
  <si>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</si>
  <si>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</si>
  <si>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</si>
  <si>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</si>
  <si>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</si>
  <si>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</si>
  <si>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</si>
  <si>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</si>
  <si>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</si>
  <si>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</si>
  <si>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</si>
  <si>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</si>
  <si>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</si>
  <si>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</si>
  <si>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</si>
  <si>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</si>
  <si>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</si>
  <si>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</si>
  <si>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</si>
  <si>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</si>
  <si>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</si>
  <si>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</si>
  <si>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</si>
  <si>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</si>
  <si>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</si>
  <si>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</si>
  <si>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</si>
  <si>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</si>
  <si>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</si>
  <si>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</si>
  <si>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</si>
  <si>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</si>
  <si>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</si>
  <si>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</si>
  <si>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</si>
  <si>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</si>
  <si>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</si>
  <si>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</si>
  <si>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</si>
  <si>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</si>
  <si>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</si>
  <si>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</si>
  <si>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</si>
  <si>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</si>
  <si>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</si>
  <si>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</si>
  <si>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</si>
  <si>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</si>
  <si>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</si>
  <si>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</si>
  <si>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</si>
  <si>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</si>
  <si>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</si>
  <si>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</si>
  <si>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</si>
  <si>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</si>
  <si>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</si>
  <si>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</si>
  <si>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</si>
  <si>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</si>
  <si>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</si>
  <si>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</si>
  <si>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</si>
  <si>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</si>
  <si>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</si>
  <si>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</si>
  <si>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</si>
  <si>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</si>
  <si>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</si>
  <si>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</si>
  <si>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</si>
  <si>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</si>
  <si>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</si>
  <si>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</si>
  <si>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</si>
  <si>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</si>
  <si>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</si>
  <si>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</si>
  <si>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</si>
  <si>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</si>
  <si>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</si>
  <si>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</si>
  <si>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</si>
  <si>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</si>
  <si>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</si>
  <si>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</si>
  <si>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</si>
  <si>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</si>
  <si>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</si>
  <si>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</si>
  <si>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</si>
  <si>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</si>
  <si>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</si>
  <si>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</si>
  <si>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</si>
  <si>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</si>
  <si>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</si>
  <si>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</si>
  <si>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</si>
  <si>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</si>
  <si>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</si>
  <si>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</si>
  <si>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</si>
  <si>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</si>
  <si>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</si>
  <si>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</si>
  <si>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</si>
  <si>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</si>
  <si>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</si>
  <si>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</si>
  <si>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</si>
  <si>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</si>
  <si>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</si>
  <si>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</si>
  <si>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</si>
  <si>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</si>
  <si>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</si>
  <si>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</si>
  <si>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</si>
  <si>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</si>
  <si>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</si>
  <si>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</si>
  <si>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</si>
  <si>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</si>
  <si>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</si>
  <si>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</si>
  <si>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</si>
  <si>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</si>
  <si>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</si>
  <si>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</si>
  <si>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</si>
  <si>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</si>
  <si>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</si>
  <si>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</si>
  <si>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</si>
  <si>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</si>
  <si>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</si>
  <si>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</si>
  <si>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</si>
  <si>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</si>
  <si>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</si>
  <si>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</si>
  <si>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</si>
  <si>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</si>
  <si>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</si>
  <si>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</si>
  <si>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</si>
  <si>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</si>
  <si>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</si>
  <si>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</si>
  <si>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</si>
  <si>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</si>
  <si>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</si>
  <si>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</si>
  <si>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</si>
  <si>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</si>
  <si>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</si>
  <si>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</si>
  <si>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</si>
  <si>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</si>
  <si>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</si>
  <si>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</si>
  <si>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</si>
  <si>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</si>
  <si>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</si>
  <si>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</si>
  <si>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</si>
  <si>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</si>
  <si>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</si>
  <si>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</si>
  <si>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</si>
  <si>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</si>
  <si>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</si>
  <si>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</si>
  <si>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</si>
  <si>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</si>
  <si>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</si>
  <si>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</si>
  <si>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</si>
  <si>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</si>
  <si>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</si>
  <si>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</si>
  <si>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</si>
  <si>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</si>
  <si>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</si>
  <si>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</si>
  <si>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</si>
  <si>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</si>
  <si>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</si>
  <si>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</si>
  <si>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</si>
  <si>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</si>
  <si>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</si>
  <si>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</si>
  <si>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</si>
  <si>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</si>
  <si>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</si>
  <si>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</si>
  <si>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</si>
  <si>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</si>
  <si>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</si>
  <si>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</si>
  <si>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</si>
  <si>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</si>
  <si>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</si>
  <si>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</si>
  <si>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</si>
  <si>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</si>
  <si>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</si>
  <si>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</si>
  <si>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</si>
  <si>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</si>
  <si>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</si>
  <si>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</si>
  <si>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</si>
  <si>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</si>
  <si>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</si>
  <si>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</si>
  <si>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</si>
  <si>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</si>
  <si>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</si>
  <si>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</si>
  <si>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</si>
  <si>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</si>
  <si>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</si>
  <si>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</si>
  <si>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</si>
  <si>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</si>
  <si>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</si>
  <si>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</si>
  <si>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</si>
  <si>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</si>
  <si>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</si>
  <si>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</si>
  <si>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</si>
  <si>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</si>
  <si>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</si>
  <si>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</si>
  <si>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</si>
  <si>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</si>
  <si>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</si>
  <si>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</si>
  <si>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</si>
  <si>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</si>
  <si>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</si>
  <si>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</si>
  <si>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</si>
  <si>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</si>
  <si>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</si>
  <si>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</si>
  <si>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</si>
  <si>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</si>
  <si>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</si>
  <si>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</si>
  <si>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</si>
  <si>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</si>
  <si>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</si>
  <si>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</si>
  <si>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</si>
  <si>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</si>
  <si>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</si>
  <si>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</si>
  <si>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</si>
  <si>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</si>
  <si>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</si>
  <si>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</si>
  <si>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</si>
  <si>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</si>
  <si>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</si>
  <si>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</si>
  <si>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</si>
  <si>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</si>
  <si>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</si>
  <si>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</si>
  <si>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</si>
  <si>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</si>
  <si>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</si>
  <si>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</si>
  <si>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</si>
  <si>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</si>
  <si>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</si>
  <si>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</si>
  <si>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</si>
  <si>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</si>
  <si>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</si>
  <si>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</si>
  <si>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</si>
  <si>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</si>
  <si>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</si>
  <si>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</si>
  <si>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</si>
  <si>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</si>
  <si>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</si>
  <si>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</si>
  <si>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</si>
  <si>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</si>
  <si>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</si>
  <si>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</si>
  <si>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</si>
  <si>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</si>
  <si>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</si>
  <si>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</si>
  <si>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</si>
  <si>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</si>
  <si>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</si>
  <si>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</si>
  <si>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</si>
  <si>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</si>
  <si>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</si>
  <si>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</si>
  <si>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</si>
  <si>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</si>
  <si>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</si>
  <si>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</si>
  <si>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</si>
  <si>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</si>
  <si>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</si>
  <si>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</si>
  <si>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</si>
  <si>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</si>
  <si>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</si>
  <si>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</si>
  <si>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</si>
  <si>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</si>
  <si>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</si>
  <si>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</si>
  <si>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</si>
  <si>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</si>
  <si>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</si>
  <si>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</si>
  <si>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</si>
  <si>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</si>
  <si>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</si>
  <si>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</si>
  <si>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</si>
  <si>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</si>
  <si>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</si>
  <si>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</si>
  <si>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</si>
  <si>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</si>
  <si>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</si>
  <si>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</si>
  <si>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</si>
  <si>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</si>
  <si>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</si>
  <si>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</si>
  <si>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</si>
  <si>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</si>
  <si>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</si>
  <si>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</si>
  <si>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</si>
  <si>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</si>
  <si>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</si>
  <si>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</si>
  <si>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</si>
  <si>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</si>
  <si>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</si>
  <si>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</si>
  <si>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</si>
  <si>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</si>
  <si>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</si>
  <si>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</si>
  <si>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</si>
  <si>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</si>
  <si>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</si>
  <si>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</si>
  <si>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</si>
  <si>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</si>
  <si>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</si>
  <si>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</si>
  <si>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</si>
  <si>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</si>
  <si>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</si>
  <si>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</si>
  <si>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</si>
  <si>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</si>
  <si>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</si>
  <si>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</si>
  <si>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</si>
  <si>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</si>
  <si>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</si>
  <si>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</si>
  <si>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</si>
  <si>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</si>
  <si>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</si>
  <si>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</si>
  <si>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</si>
  <si>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</si>
  <si>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</si>
  <si>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</si>
  <si>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</si>
  <si>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</si>
  <si>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</si>
  <si>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</si>
  <si>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</si>
  <si>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</si>
  <si>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</si>
  <si>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</si>
  <si>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</si>
  <si>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</si>
  <si>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</si>
  <si>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</si>
  <si>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</si>
  <si>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</si>
  <si>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</si>
  <si>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</si>
  <si>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</si>
  <si>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</si>
  <si>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</si>
  <si>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</si>
  <si>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</si>
  <si>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</si>
  <si>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</si>
  <si>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</si>
  <si>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</si>
  <si>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</si>
  <si>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</si>
  <si>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</si>
  <si>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</si>
  <si>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</si>
  <si>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</si>
  <si>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</si>
  <si>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</si>
  <si>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</si>
  <si>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</si>
  <si>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</si>
  <si>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</si>
  <si>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</si>
  <si>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</si>
  <si>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</si>
  <si>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</si>
  <si>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</si>
  <si>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</si>
  <si>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</si>
  <si>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</si>
  <si>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</si>
  <si>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</si>
  <si>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</si>
  <si>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</si>
  <si>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</si>
  <si>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</si>
  <si>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</si>
  <si>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</si>
  <si>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</si>
  <si>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</si>
  <si>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</si>
  <si>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</si>
  <si>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</si>
  <si>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</si>
  <si>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</si>
  <si>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</si>
  <si>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</si>
  <si>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</si>
  <si>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</si>
  <si>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</si>
  <si>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</si>
  <si>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</si>
  <si>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</si>
  <si>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</si>
  <si>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</si>
  <si>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</si>
  <si>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</si>
  <si>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</si>
  <si>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</si>
  <si>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</si>
  <si>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</si>
  <si>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</si>
  <si>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</si>
  <si>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</si>
  <si>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</si>
  <si>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</si>
  <si>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</si>
  <si>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</si>
  <si>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</si>
  <si>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</si>
  <si>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</si>
  <si>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</si>
  <si>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</si>
  <si>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</si>
  <si>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</si>
  <si>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</si>
  <si>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</si>
  <si>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</si>
  <si>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</si>
  <si>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</si>
  <si>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</si>
  <si>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</si>
  <si>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</si>
  <si>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</si>
  <si>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</si>
  <si>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</si>
  <si>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</si>
  <si>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</si>
  <si>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</si>
  <si>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</si>
  <si>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</si>
  <si>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</si>
  <si>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</si>
  <si>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</si>
  <si>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</si>
  <si>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</si>
  <si>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</si>
  <si>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</si>
  <si>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</si>
  <si>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</si>
  <si>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</si>
  <si>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</si>
  <si>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</si>
  <si>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</si>
  <si>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</si>
  <si>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</si>
  <si>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</si>
  <si>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</si>
  <si>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</si>
  <si>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</si>
  <si>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</si>
  <si>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</si>
  <si>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</si>
  <si>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</si>
  <si>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</si>
  <si>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</si>
  <si>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</si>
  <si>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</si>
  <si>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</si>
  <si>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</si>
  <si>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</si>
  <si>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</si>
  <si>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</si>
  <si>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</si>
  <si>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</si>
  <si>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</si>
  <si>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</si>
  <si>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</si>
  <si>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</si>
  <si>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</si>
  <si>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</si>
  <si>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</si>
  <si>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</si>
  <si>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</si>
  <si>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</si>
  <si>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</si>
  <si>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</si>
  <si>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</si>
  <si>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</si>
  <si>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</si>
  <si>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</si>
  <si>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</si>
  <si>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</si>
  <si>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</si>
  <si>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</si>
  <si>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</si>
  <si>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</si>
  <si>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</si>
  <si>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</si>
  <si>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</si>
  <si>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</si>
  <si>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</si>
  <si>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</si>
  <si>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</si>
  <si>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</si>
  <si>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</si>
  <si>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</si>
  <si>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</si>
  <si>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</si>
  <si>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</si>
  <si>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</si>
  <si>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</si>
  <si>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</si>
  <si>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</si>
  <si>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</si>
  <si>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</si>
  <si>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</si>
  <si>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</si>
  <si>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</si>
  <si>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</si>
  <si>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</si>
  <si>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</si>
  <si>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</si>
  <si>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</si>
  <si>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</si>
  <si>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</si>
  <si>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</si>
  <si>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</si>
  <si>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</si>
  <si>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</si>
  <si>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</si>
  <si>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</si>
  <si>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</si>
  <si>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</si>
  <si>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</si>
  <si>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</si>
  <si>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</si>
  <si>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</si>
  <si>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</si>
  <si>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</si>
  <si>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</si>
  <si>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</si>
  <si>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</si>
  <si>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</si>
  <si>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</si>
  <si>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</si>
  <si>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</si>
  <si>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</si>
  <si>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</si>
  <si>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</si>
  <si>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</si>
  <si>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</si>
  <si>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</si>
  <si>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</si>
  <si>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</si>
  <si>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</si>
  <si>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</si>
  <si>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</si>
  <si>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</si>
  <si>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</si>
  <si>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</si>
  <si>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</si>
  <si>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</si>
  <si>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</si>
  <si>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</si>
  <si>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</si>
  <si>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</si>
  <si>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</si>
  <si>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</si>
  <si>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</si>
  <si>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</si>
  <si>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</si>
  <si>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</si>
  <si>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</si>
  <si>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</si>
  <si>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</si>
  <si>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</si>
  <si>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</si>
  <si>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</si>
  <si>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</si>
  <si>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</si>
  <si>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</si>
  <si>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</si>
  <si>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</si>
  <si>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</si>
  <si>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</si>
  <si>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</si>
  <si>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</si>
  <si>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</si>
  <si>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</si>
  <si>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</si>
  <si>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</si>
  <si>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</si>
  <si>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</si>
  <si>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</si>
  <si>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</si>
  <si>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</si>
  <si>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</si>
  <si>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</si>
  <si>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</si>
  <si>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</si>
  <si>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</si>
  <si>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</si>
  <si>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</si>
  <si>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</si>
  <si>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</si>
  <si>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</si>
  <si>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</si>
  <si>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</si>
  <si>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</si>
  <si>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</si>
  <si>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</si>
  <si>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</si>
  <si>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</si>
  <si>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</si>
  <si>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</si>
  <si>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</si>
  <si>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</si>
  <si>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</si>
  <si>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</si>
  <si>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</si>
  <si>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</si>
  <si>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</si>
  <si>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</si>
  <si>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</si>
  <si>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</si>
  <si>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</si>
  <si>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</si>
  <si>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</si>
  <si>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</si>
  <si>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</si>
  <si>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</si>
  <si>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</si>
  <si>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</si>
  <si>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</si>
  <si>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</si>
  <si>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</si>
  <si>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</si>
  <si>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</si>
  <si>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</si>
  <si>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</si>
  <si>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</si>
  <si>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</si>
  <si>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</si>
  <si>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</si>
  <si>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</si>
  <si>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</si>
  <si>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</si>
  <si>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</si>
  <si>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</si>
  <si>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</si>
  <si>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</si>
  <si>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</si>
  <si>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</si>
  <si>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</si>
  <si>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</si>
  <si>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</si>
  <si>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</si>
  <si>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</si>
  <si>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</si>
  <si>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</si>
  <si>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</si>
  <si>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</si>
  <si>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</si>
  <si>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</si>
  <si>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</si>
  <si>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</si>
  <si>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</si>
  <si>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</si>
  <si>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</si>
  <si>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</si>
  <si>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</si>
  <si>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</si>
  <si>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</si>
  <si>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</si>
  <si>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</si>
  <si>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</si>
  <si>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</si>
  <si>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</si>
  <si>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</si>
  <si>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</si>
  <si>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</si>
  <si>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</si>
  <si>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</si>
  <si>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</si>
  <si>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</si>
  <si>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</si>
  <si>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</si>
  <si>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</si>
  <si>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</si>
  <si>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</si>
  <si>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</si>
  <si>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</si>
  <si>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</si>
  <si>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</si>
  <si>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</si>
  <si>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</si>
  <si>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</si>
  <si>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</si>
  <si>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</si>
  <si>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</si>
  <si>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</si>
  <si>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</si>
  <si>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</si>
  <si>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</si>
  <si>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</si>
  <si>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</si>
  <si>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</si>
  <si>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</si>
  <si>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</si>
  <si>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</si>
  <si>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</si>
  <si>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</si>
  <si>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</si>
  <si>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</si>
  <si>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</si>
  <si>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</si>
  <si>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</si>
  <si>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</si>
  <si>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</si>
  <si>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</si>
  <si>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</si>
  <si>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</si>
  <si>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</si>
  <si>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</si>
  <si>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</si>
  <si>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</si>
  <si>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</si>
  <si>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</si>
  <si>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</si>
  <si>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</si>
  <si>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</si>
  <si>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</si>
  <si>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</si>
  <si>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</si>
  <si>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</si>
  <si>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</si>
  <si>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</si>
  <si>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</si>
  <si>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</si>
  <si>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</si>
  <si>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</si>
  <si>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</si>
  <si>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</si>
  <si>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</si>
  <si>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</si>
  <si>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</si>
  <si>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</si>
  <si>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</si>
  <si>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</si>
  <si>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</si>
  <si>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</si>
  <si>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</si>
  <si>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</si>
  <si>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</si>
  <si>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</si>
  <si>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</si>
  <si>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</si>
  <si>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</si>
  <si>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</si>
  <si>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</si>
  <si>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</si>
  <si>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</si>
  <si>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</si>
  <si>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</si>
  <si>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</si>
  <si>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</si>
  <si>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</si>
  <si>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</si>
  <si>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</si>
  <si>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</si>
  <si>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</si>
  <si>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</si>
  <si>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</si>
  <si>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</si>
  <si>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</si>
  <si>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</si>
  <si>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</si>
  <si>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</si>
  <si>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</si>
  <si>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</si>
  <si>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</si>
  <si>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</si>
  <si>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</si>
  <si>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</si>
  <si>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</si>
  <si>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</si>
  <si>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</si>
  <si>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</si>
  <si>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</si>
  <si>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</si>
  <si>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</si>
  <si>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</si>
  <si>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</si>
  <si>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</si>
  <si>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</si>
  <si>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</si>
  <si>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</si>
  <si>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</si>
  <si>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</si>
  <si>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</si>
  <si>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</si>
  <si>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</si>
  <si>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</si>
  <si>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</si>
  <si>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</si>
  <si>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</si>
  <si>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</si>
  <si>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</si>
  <si>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</si>
  <si>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</si>
  <si>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</si>
  <si>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</si>
  <si>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</si>
  <si>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</si>
  <si>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</si>
  <si>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</si>
  <si>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</si>
  <si>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</si>
  <si>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</si>
  <si>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</si>
  <si>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</si>
  <si>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</si>
  <si>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</si>
  <si>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</si>
  <si>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</si>
  <si>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</si>
  <si>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</si>
  <si>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</si>
  <si>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</si>
  <si>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</si>
  <si>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</si>
  <si>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</si>
  <si>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</si>
  <si>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</si>
  <si>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</si>
  <si>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</si>
  <si>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</si>
  <si>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</si>
  <si>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</si>
  <si>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</si>
  <si>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</si>
  <si>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</si>
  <si>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</si>
  <si>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</si>
  <si>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</si>
  <si>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</si>
  <si>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</si>
  <si>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</si>
  <si>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</si>
  <si>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</si>
  <si>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</si>
  <si>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</si>
  <si>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</si>
  <si>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</si>
  <si>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</si>
  <si>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</si>
  <si>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</si>
  <si>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</si>
  <si>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</si>
  <si>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</si>
  <si>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</si>
  <si>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</si>
  <si>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</si>
  <si>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</si>
  <si>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</si>
  <si>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</si>
  <si>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</si>
  <si>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</si>
  <si>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</si>
  <si>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</si>
  <si>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</si>
  <si>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</si>
  <si>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</si>
  <si>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</si>
  <si>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</si>
  <si>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</si>
  <si>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</si>
  <si>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</si>
  <si>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</si>
  <si>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</si>
  <si>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</si>
  <si>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</si>
  <si>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</si>
  <si>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</si>
  <si>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</si>
  <si>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</si>
  <si>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</si>
  <si>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</si>
  <si>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</si>
  <si>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</si>
  <si>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</si>
  <si>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</si>
  <si>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</si>
  <si>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</si>
  <si>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</si>
  <si>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</si>
  <si>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</si>
  <si>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</si>
  <si>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</si>
  <si>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</si>
  <si>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</si>
  <si>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</si>
  <si>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</si>
  <si>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</si>
  <si>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</si>
  <si>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</si>
  <si>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</si>
  <si>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</si>
  <si>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</si>
  <si>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</si>
  <si>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</si>
  <si>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</si>
  <si>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</si>
  <si>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</si>
  <si>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</si>
  <si>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</si>
  <si>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</si>
  <si>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</si>
  <si>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</si>
  <si>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</si>
  <si>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</si>
  <si>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</si>
  <si>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</si>
  <si>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</si>
  <si>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</si>
  <si>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</si>
  <si>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</si>
  <si>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</si>
  <si>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</si>
  <si>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</si>
  <si>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</si>
  <si>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</si>
  <si>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</si>
  <si>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</si>
  <si>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</si>
  <si>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</si>
  <si>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</si>
  <si>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</si>
  <si>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</si>
  <si>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</si>
  <si>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</si>
  <si>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</si>
  <si>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</si>
  <si>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</si>
  <si>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</si>
  <si>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</si>
  <si>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</si>
  <si>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</si>
  <si>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</si>
  <si>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</si>
  <si>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</si>
  <si>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</si>
  <si>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</si>
  <si>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</si>
  <si>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</si>
  <si>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</si>
  <si>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</si>
  <si>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</si>
  <si>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</si>
  <si>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</si>
  <si>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</si>
  <si>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</si>
  <si>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</si>
  <si>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</si>
  <si>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</si>
  <si>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</si>
  <si>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</si>
  <si>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</si>
  <si>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</si>
  <si>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</si>
  <si>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</si>
  <si>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</si>
  <si>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</si>
  <si>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</si>
  <si>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</si>
  <si>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</si>
  <si>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</si>
  <si>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</si>
  <si>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</si>
  <si>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</si>
  <si>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</si>
  <si>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</si>
  <si>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</si>
  <si>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</si>
  <si>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</si>
  <si>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</si>
  <si>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</si>
  <si>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</si>
  <si>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</si>
  <si>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</si>
  <si>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</si>
  <si>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</si>
  <si>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</si>
  <si>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</si>
  <si>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</si>
  <si>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</si>
  <si>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</si>
  <si>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</si>
  <si>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</si>
  <si>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</si>
  <si>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</si>
  <si>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</si>
  <si>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</si>
  <si>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</si>
  <si>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</si>
  <si>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</si>
  <si>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</si>
  <si>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</si>
  <si>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</si>
  <si>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</si>
  <si>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</si>
  <si>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</si>
  <si>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</si>
  <si>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</si>
  <si>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</si>
  <si>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</si>
  <si>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</si>
  <si>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</si>
  <si>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</si>
  <si>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</si>
  <si>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</si>
  <si>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</si>
  <si>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</si>
  <si>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</si>
  <si>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</si>
  <si>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</si>
  <si>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</si>
  <si>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</si>
  <si>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</si>
  <si>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</si>
  <si>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</si>
  <si>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</si>
  <si>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</si>
  <si>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</si>
  <si>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</si>
  <si>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</si>
  <si>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</si>
  <si>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</si>
  <si>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</si>
  <si>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</si>
  <si>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</si>
  <si>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</si>
  <si>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</si>
  <si>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</si>
  <si>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</si>
  <si>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</si>
  <si>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</si>
  <si>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</si>
  <si>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</si>
  <si>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</si>
  <si>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</si>
  <si>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</si>
  <si>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</si>
  <si>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</si>
  <si>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</si>
  <si>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</si>
  <si>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</si>
  <si>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</si>
  <si>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</si>
  <si>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</si>
  <si>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</si>
  <si>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</si>
  <si>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</si>
  <si>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</si>
  <si>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</si>
  <si>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</si>
  <si>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</si>
  <si>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</si>
  <si>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</si>
  <si>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</si>
  <si>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</si>
  <si>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</si>
  <si>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</si>
  <si>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</si>
  <si>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</si>
  <si>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</si>
  <si>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</si>
  <si>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</si>
  <si>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</si>
  <si>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</si>
  <si>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</si>
  <si>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</si>
  <si>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</si>
  <si>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</si>
  <si>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</si>
  <si>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</si>
  <si>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</si>
  <si>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</si>
  <si>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</si>
  <si>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</si>
  <si>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</si>
  <si>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</si>
  <si>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</si>
  <si>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</si>
  <si>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</si>
  <si>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</si>
  <si>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</si>
  <si>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</si>
  <si>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</si>
  <si>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</si>
  <si>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</si>
  <si>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</si>
  <si>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</si>
  <si>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</si>
  <si>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</si>
  <si>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</si>
  <si>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</si>
  <si>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</si>
  <si>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</si>
  <si>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</si>
  <si>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</si>
  <si>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</si>
  <si>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</si>
  <si>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</si>
  <si>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</si>
  <si>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</si>
  <si>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</si>
  <si>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</si>
  <si>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</si>
  <si>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</si>
  <si>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</si>
  <si>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</si>
  <si>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</si>
  <si>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</si>
  <si>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</si>
  <si>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</si>
  <si>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</si>
  <si>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</si>
  <si>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</si>
  <si>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</si>
  <si>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</si>
  <si>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</si>
  <si>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</si>
  <si>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</si>
  <si>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</si>
  <si>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</si>
  <si>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</si>
  <si>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</si>
  <si>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</si>
  <si>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</si>
  <si>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</si>
  <si>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</si>
  <si>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</si>
  <si>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</si>
  <si>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</si>
  <si>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</si>
  <si>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</si>
  <si>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</si>
  <si>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</si>
  <si>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</si>
  <si>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</si>
  <si>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</si>
  <si>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</si>
  <si>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</si>
  <si>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</si>
  <si>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</si>
  <si>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</si>
  <si>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</si>
  <si>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</si>
  <si>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</si>
  <si>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</si>
  <si>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</si>
  <si>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</si>
  <si>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</si>
  <si>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</si>
  <si>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</si>
  <si>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</si>
  <si>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</si>
  <si>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</si>
  <si>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</si>
  <si>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</si>
  <si>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</si>
  <si>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</si>
  <si>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</si>
  <si>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</si>
  <si>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</si>
  <si>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</si>
  <si>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</si>
  <si>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</si>
  <si>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</si>
  <si>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</si>
  <si>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</si>
  <si>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</si>
  <si>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</si>
  <si>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</si>
  <si>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</si>
  <si>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</si>
  <si>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</si>
  <si>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</si>
  <si>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</si>
  <si>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</si>
  <si>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</si>
  <si>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</si>
  <si>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</si>
  <si>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</si>
  <si>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</si>
  <si>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</si>
  <si>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</si>
  <si>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</si>
  <si>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</si>
  <si>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</si>
  <si>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</si>
  <si>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</si>
  <si>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</si>
  <si>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</si>
  <si>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</si>
  <si>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</si>
  <si>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</si>
  <si>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</si>
  <si>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</si>
  <si>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</si>
  <si>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</si>
  <si>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</si>
  <si>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</si>
  <si>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</si>
  <si>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</si>
  <si>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</si>
  <si>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</si>
  <si>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</si>
  <si>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</si>
  <si>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</si>
  <si>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</si>
  <si>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</si>
  <si>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</si>
  <si>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</si>
  <si>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</si>
  <si>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</si>
  <si>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</si>
  <si>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</si>
  <si>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</si>
  <si>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</si>
  <si>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</si>
  <si>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</si>
  <si>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</si>
  <si>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</si>
  <si>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</si>
  <si>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</si>
  <si>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</si>
  <si>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</si>
  <si>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</si>
  <si>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</si>
  <si>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</si>
  <si>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</si>
  <si>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</si>
  <si>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</si>
  <si>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</si>
  <si>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</si>
  <si>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</si>
  <si>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</si>
  <si>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</si>
  <si>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</si>
  <si>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</si>
  <si>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</si>
  <si>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</si>
  <si>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</si>
  <si>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</si>
  <si>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</si>
  <si>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</si>
  <si>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</si>
  <si>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</si>
  <si>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</si>
  <si>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</si>
  <si>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</si>
  <si>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</si>
  <si>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</si>
  <si>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</si>
  <si>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</si>
  <si>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</si>
  <si>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</si>
  <si>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</si>
  <si>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</si>
  <si>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</si>
  <si>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</si>
  <si>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</si>
  <si>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</si>
  <si>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</si>
  <si>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</si>
  <si>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</si>
  <si>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</si>
  <si>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</si>
  <si>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</si>
  <si>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</si>
  <si>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</si>
  <si>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</si>
  <si>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</si>
  <si>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</si>
  <si>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</si>
  <si>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</si>
  <si>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</si>
  <si>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</si>
  <si>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</si>
  <si>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</si>
  <si>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</si>
  <si>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</si>
  <si>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</si>
  <si>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</si>
  <si>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</si>
  <si>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</si>
  <si>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</si>
  <si>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</si>
  <si>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</si>
  <si>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</si>
  <si>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</si>
  <si>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</si>
  <si>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</si>
  <si>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</si>
  <si>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</si>
  <si>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</si>
  <si>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</si>
  <si>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</si>
  <si>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</si>
  <si>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</si>
  <si>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</si>
  <si>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</si>
  <si>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</si>
  <si>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</si>
  <si>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</si>
  <si>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</si>
  <si>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</si>
  <si>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</si>
  <si>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</si>
  <si>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</si>
  <si>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</si>
  <si>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</si>
  <si>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</si>
  <si>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</si>
  <si>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</si>
  <si>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</si>
  <si>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</si>
  <si>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</si>
  <si>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</si>
  <si>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</si>
  <si>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</si>
  <si>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</si>
  <si>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</si>
  <si>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</si>
  <si>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</si>
  <si>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</si>
  <si>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</si>
  <si>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</si>
  <si>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</si>
  <si>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</si>
  <si>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</si>
  <si>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</si>
  <si>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</si>
  <si>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</si>
  <si>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</si>
  <si>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</si>
  <si>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</si>
  <si>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</si>
  <si>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</si>
  <si>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</si>
  <si>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</si>
  <si>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</si>
  <si>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</si>
  <si>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</si>
  <si>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</si>
  <si>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</si>
  <si>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</si>
  <si>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</si>
  <si>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</si>
  <si>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</si>
  <si>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</si>
  <si>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</si>
  <si>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</si>
  <si>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</si>
  <si>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</si>
  <si>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</si>
  <si>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</si>
  <si>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</si>
  <si>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</si>
  <si>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</si>
  <si>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</si>
  <si>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</si>
  <si>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</si>
  <si>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</si>
  <si>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</si>
  <si>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</si>
  <si>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</si>
  <si>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</si>
  <si>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</si>
  <si>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</si>
  <si>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</si>
  <si>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</si>
  <si>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</si>
  <si>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</si>
  <si>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</si>
  <si>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</si>
  <si>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</si>
  <si>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</si>
  <si>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</si>
  <si>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</si>
  <si>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</si>
  <si>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</si>
  <si>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</si>
  <si>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</si>
  <si>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</si>
  <si>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</si>
  <si>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</si>
  <si>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</si>
  <si>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</si>
  <si>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</si>
  <si>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</si>
  <si>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</si>
  <si>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</si>
  <si>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</si>
  <si>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</si>
  <si>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</si>
  <si>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</si>
  <si>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</si>
  <si>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</si>
  <si>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</si>
  <si>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</si>
  <si>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</si>
  <si>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</si>
  <si>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</si>
  <si>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</si>
  <si>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</si>
  <si>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</si>
  <si>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</si>
  <si>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</si>
  <si>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</si>
  <si>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</si>
  <si>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</si>
  <si>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</si>
  <si>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</si>
  <si>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</si>
  <si>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</si>
  <si>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</si>
  <si>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</si>
  <si>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</si>
  <si>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</si>
  <si>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</si>
  <si>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</si>
  <si>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</si>
  <si>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</si>
  <si>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</si>
  <si>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</si>
  <si>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</si>
  <si>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</si>
  <si>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</si>
  <si>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</si>
  <si>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</si>
  <si>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</si>
  <si>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</si>
  <si>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</si>
  <si>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</si>
  <si>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</si>
  <si>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</si>
  <si>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</si>
  <si>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</si>
  <si>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</si>
  <si>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</si>
  <si>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</si>
  <si>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</si>
  <si>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</si>
  <si>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</si>
  <si>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</si>
  <si>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</si>
  <si>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</si>
  <si>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</si>
  <si>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</si>
  <si>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</si>
  <si>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</si>
  <si>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</si>
  <si>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</si>
  <si>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</si>
  <si>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</si>
  <si>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</si>
  <si>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</si>
  <si>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</si>
  <si>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</si>
  <si>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</si>
  <si>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</si>
  <si>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</si>
  <si>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</si>
  <si>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</si>
  <si>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</si>
  <si>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</si>
  <si>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</si>
  <si>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</si>
  <si>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</si>
  <si>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</si>
  <si>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</si>
  <si>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</si>
  <si>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</si>
  <si>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</si>
  <si>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</si>
  <si>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</si>
  <si>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</si>
  <si>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</si>
  <si>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</si>
  <si>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</si>
  <si>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</si>
  <si>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</si>
  <si>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</si>
  <si>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</si>
  <si>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</si>
  <si>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</si>
  <si>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</si>
  <si>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</si>
  <si>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</si>
  <si>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</si>
  <si>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</si>
  <si>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</si>
  <si>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</si>
  <si>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</si>
  <si>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</si>
  <si>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</si>
  <si>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</si>
  <si>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</si>
  <si>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</si>
  <si>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</si>
  <si>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</si>
  <si>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</si>
  <si>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</si>
  <si>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</si>
  <si>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</si>
  <si>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</si>
  <si>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</si>
  <si>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</si>
  <si>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</si>
  <si>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</si>
  <si>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</si>
  <si>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</si>
  <si>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</si>
  <si>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</si>
  <si>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</si>
  <si>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</si>
  <si>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</si>
  <si>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</si>
  <si>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</si>
  <si>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</si>
  <si>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</si>
  <si>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</si>
  <si>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</si>
  <si>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</si>
  <si>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</si>
  <si>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</si>
  <si>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</si>
  <si>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</si>
  <si>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</si>
  <si>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</si>
  <si>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</si>
  <si>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</si>
  <si>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</si>
  <si>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</si>
  <si>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</si>
  <si>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</si>
  <si>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</si>
  <si>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</si>
  <si>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</si>
  <si>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</si>
  <si>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</si>
  <si>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</si>
  <si>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</si>
  <si>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</si>
  <si>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</si>
  <si>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</si>
  <si>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</si>
  <si>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</si>
  <si>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</si>
  <si>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</si>
  <si>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</si>
  <si>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</si>
  <si>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</si>
  <si>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</si>
  <si>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</si>
  <si>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</si>
  <si>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</si>
  <si>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</si>
  <si>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</si>
  <si>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</si>
  <si>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</si>
  <si>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</si>
  <si>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</si>
  <si>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</si>
  <si>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</si>
  <si>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</si>
  <si>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</si>
  <si>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</si>
  <si>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</si>
  <si>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</si>
  <si>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</si>
  <si>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</si>
  <si>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</si>
  <si>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</si>
  <si>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</si>
  <si>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</si>
  <si>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</si>
  <si>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</si>
  <si>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</si>
  <si>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</si>
  <si>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</si>
  <si>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</si>
  <si>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</si>
  <si>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</si>
  <si>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</si>
  <si>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</si>
  <si>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</si>
  <si>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</si>
  <si>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</si>
  <si>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</si>
  <si>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</si>
  <si>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</si>
  <si>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</si>
  <si>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</si>
  <si>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</si>
  <si>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</si>
  <si>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</si>
  <si>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</si>
  <si>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</si>
  <si>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</si>
  <si>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</si>
  <si>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</si>
  <si>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</si>
  <si>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</si>
  <si>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</si>
  <si>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</si>
  <si>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</si>
  <si>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</si>
  <si>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</si>
  <si>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</si>
  <si>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</si>
  <si>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</si>
  <si>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</si>
  <si>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</si>
  <si>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</si>
  <si>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</si>
  <si>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</si>
  <si>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</si>
  <si>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</si>
  <si>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</si>
  <si>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</si>
  <si>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</si>
  <si>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</si>
  <si>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</si>
  <si>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</si>
  <si>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</si>
  <si>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</si>
  <si>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</si>
  <si>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</si>
  <si>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</si>
  <si>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</si>
  <si>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</si>
  <si>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</si>
  <si>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</si>
  <si>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</si>
  <si>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</si>
  <si>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</si>
  <si>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</si>
  <si>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</si>
  <si>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</si>
  <si>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</si>
  <si>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</si>
  <si>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</si>
  <si>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</si>
  <si>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</si>
  <si>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</si>
  <si>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</si>
  <si>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</si>
  <si>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</si>
  <si>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</si>
  <si>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</si>
  <si>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</si>
  <si>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</si>
  <si>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</si>
  <si>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</si>
  <si>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</si>
  <si>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</si>
  <si>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</si>
  <si>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</si>
  <si>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</si>
  <si>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</si>
  <si>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</si>
  <si>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</si>
  <si>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</si>
  <si>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</si>
  <si>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</si>
  <si>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</si>
  <si>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</si>
  <si>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</si>
  <si>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</si>
  <si>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</si>
  <si>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</si>
  <si>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</si>
  <si>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</si>
  <si>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</si>
  <si>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</si>
  <si>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</si>
  <si>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</si>
  <si>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</si>
  <si>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</si>
  <si>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</si>
  <si>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</si>
  <si>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</si>
  <si>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</si>
  <si>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</si>
  <si>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</si>
  <si>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</si>
  <si>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</si>
  <si>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</si>
  <si>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</si>
  <si>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</si>
  <si>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</si>
  <si>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</si>
  <si>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</si>
  <si>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</si>
  <si>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</si>
  <si>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</si>
  <si>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</si>
  <si>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</si>
  <si>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</si>
  <si>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</si>
  <si>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</si>
  <si>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</si>
  <si>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</si>
  <si>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</si>
  <si>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</si>
  <si>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</si>
  <si>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</si>
  <si>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</si>
  <si>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</si>
  <si>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</si>
  <si>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</si>
  <si>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</si>
  <si>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</si>
  <si>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</si>
  <si>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</si>
  <si>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</si>
  <si>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</si>
  <si>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</si>
  <si>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</si>
  <si>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</si>
  <si>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</si>
  <si>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</si>
  <si>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</si>
  <si>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</si>
  <si>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</si>
  <si>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</si>
  <si>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</si>
  <si>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</si>
  <si>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</si>
  <si>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</si>
  <si>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</si>
  <si>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</si>
  <si>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</si>
  <si>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</si>
  <si>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</si>
  <si>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</si>
  <si>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</si>
  <si>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</si>
  <si>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</si>
  <si>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</si>
  <si>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</si>
  <si>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</si>
  <si>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</si>
  <si>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</si>
  <si>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</si>
  <si>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</si>
  <si>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</si>
  <si>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</si>
  <si>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</si>
  <si>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</si>
  <si>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</si>
  <si>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</si>
  <si>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</si>
  <si>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</si>
  <si>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</si>
  <si>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</si>
  <si>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</si>
  <si>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</si>
  <si>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</si>
  <si>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</si>
  <si>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</si>
  <si>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</si>
  <si>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</si>
  <si>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</si>
  <si>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</si>
  <si>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</si>
  <si>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</si>
  <si>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</si>
  <si>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</si>
  <si>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</si>
  <si>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</si>
  <si>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</si>
  <si>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</si>
  <si>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</si>
  <si>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</si>
  <si>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</si>
  <si>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</si>
  <si>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</si>
  <si>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</si>
  <si>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</si>
  <si>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</si>
  <si>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</si>
  <si>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</si>
  <si>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</si>
  <si>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</si>
  <si>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</si>
  <si>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</si>
  <si>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</si>
  <si>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</si>
  <si>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</si>
  <si>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</si>
  <si>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</si>
  <si>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</si>
  <si>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</si>
  <si>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</si>
  <si>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</si>
  <si>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</si>
  <si>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</si>
  <si>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</si>
  <si>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</si>
  <si>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</si>
  <si>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</si>
  <si>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</si>
  <si>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</si>
  <si>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</si>
  <si>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</si>
  <si>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</si>
  <si>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</si>
  <si>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</si>
  <si>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</si>
  <si>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</si>
  <si>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</si>
  <si>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</si>
  <si>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</si>
  <si>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</si>
  <si>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</si>
  <si>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</si>
  <si>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</si>
  <si>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</si>
  <si>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</si>
  <si>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</si>
  <si>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</si>
  <si>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</si>
  <si>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</si>
  <si>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</si>
  <si>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</si>
  <si>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</si>
  <si>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</si>
  <si>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</si>
  <si>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</si>
  <si>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</si>
  <si>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</si>
  <si>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</si>
  <si>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</si>
  <si>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</si>
  <si>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</si>
  <si>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</si>
  <si>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</si>
  <si>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</si>
  <si>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</si>
  <si>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</si>
  <si>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</si>
  <si>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</si>
  <si>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</si>
  <si>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</si>
  <si>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</si>
  <si>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</si>
  <si>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</si>
  <si>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</si>
  <si>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</si>
  <si>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</si>
  <si>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</si>
  <si>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</si>
  <si>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</si>
  <si>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</si>
  <si>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</si>
  <si>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</si>
  <si>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</si>
  <si>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</si>
  <si>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</si>
  <si>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</si>
  <si>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</si>
  <si>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</si>
  <si>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</si>
  <si>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</si>
  <si>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</si>
  <si>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</si>
  <si>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</si>
  <si>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</si>
  <si>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</si>
  <si>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</si>
  <si>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</si>
  <si>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</si>
  <si>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</si>
  <si>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</si>
  <si>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</si>
  <si>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</si>
  <si>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</si>
  <si>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</si>
  <si>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</si>
  <si>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</si>
  <si>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</si>
  <si>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</si>
  <si>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</si>
  <si>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</si>
  <si>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</si>
  <si>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</si>
  <si>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</si>
  <si>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</si>
  <si>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</si>
  <si>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</si>
  <si>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</si>
  <si>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</si>
  <si>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</si>
  <si>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</si>
  <si>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</si>
  <si>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</si>
  <si>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</si>
  <si>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</si>
  <si>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</si>
  <si>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</si>
  <si>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</si>
  <si>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</si>
  <si>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</si>
  <si>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</si>
  <si>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</si>
  <si>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</si>
  <si>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</si>
  <si>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</si>
  <si>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</si>
  <si>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</si>
  <si>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</si>
  <si>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</si>
  <si>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</si>
  <si>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</si>
  <si>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</si>
  <si>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</si>
  <si>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</si>
  <si>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</si>
  <si>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</si>
  <si>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</si>
  <si>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</si>
  <si>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</si>
  <si>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</si>
  <si>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</si>
  <si>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</si>
  <si>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</si>
  <si>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</si>
  <si>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</si>
  <si>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</si>
  <si>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</si>
  <si>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</si>
  <si>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</si>
  <si>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</si>
  <si>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</si>
  <si>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</si>
  <si>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</si>
  <si>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</si>
  <si>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</si>
  <si>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</si>
  <si>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</si>
  <si>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</si>
  <si>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</si>
  <si>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</si>
  <si>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</si>
  <si>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</si>
  <si>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</si>
  <si>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</si>
  <si>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</si>
  <si>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</si>
  <si>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</si>
  <si>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</si>
  <si>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</si>
  <si>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</si>
  <si>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</si>
  <si>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</si>
  <si>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</si>
  <si>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</si>
  <si>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</si>
  <si>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</si>
  <si>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</si>
  <si>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</si>
  <si>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</si>
  <si>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</si>
  <si>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</si>
  <si>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</si>
  <si>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</si>
  <si>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</si>
  <si>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</si>
  <si>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</si>
  <si>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</si>
  <si>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</si>
  <si>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</si>
  <si>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</si>
  <si>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</si>
  <si>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</si>
  <si>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</si>
  <si>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</si>
  <si>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</si>
  <si>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</si>
  <si>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</si>
  <si>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</si>
  <si>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</si>
  <si>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</si>
  <si>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</si>
  <si>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</si>
  <si>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</si>
  <si>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</si>
  <si>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</si>
  <si>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</si>
  <si>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</si>
  <si>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</si>
  <si>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</si>
  <si>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</si>
  <si>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</si>
  <si>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</si>
  <si>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</si>
  <si>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</si>
  <si>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</si>
  <si>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</si>
  <si>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</si>
  <si>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</si>
  <si>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</si>
  <si>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</si>
  <si>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</si>
  <si>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</si>
  <si>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</si>
  <si>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</si>
  <si>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</si>
  <si>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</si>
  <si>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</si>
  <si>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</si>
  <si>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</si>
  <si>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</si>
  <si>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</si>
  <si>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</si>
  <si>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</si>
  <si>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</si>
  <si>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</si>
  <si>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</si>
  <si>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</si>
  <si>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</si>
  <si>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</si>
  <si>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</si>
  <si>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</si>
  <si>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</si>
  <si>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</si>
  <si>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</si>
  <si>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</si>
  <si>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</si>
  <si>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</si>
  <si>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</si>
  <si>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</si>
  <si>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</si>
  <si>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</si>
  <si>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</si>
  <si>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</si>
  <si>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</si>
  <si>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</si>
  <si>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</si>
  <si>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</si>
  <si>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</si>
  <si>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</si>
  <si>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</si>
  <si>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</si>
  <si>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</si>
  <si>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</si>
  <si>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</si>
  <si>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</si>
  <si>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</si>
  <si>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</si>
  <si>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</si>
  <si>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</si>
  <si>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</si>
  <si>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</si>
  <si>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</si>
  <si>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</si>
  <si>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</si>
  <si>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</si>
  <si>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</si>
  <si>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</si>
  <si>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</si>
  <si>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</si>
  <si>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</si>
  <si>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</si>
  <si>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</si>
  <si>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</si>
  <si>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</si>
  <si>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</si>
  <si>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</si>
  <si>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</si>
  <si>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</si>
  <si>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</si>
  <si>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</si>
  <si>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</si>
  <si>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</si>
  <si>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</si>
  <si>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</si>
  <si>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</si>
  <si>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</si>
  <si>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</si>
  <si>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</si>
  <si>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</si>
  <si>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</si>
  <si>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</si>
  <si>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</si>
  <si>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</si>
  <si>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</si>
  <si>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</si>
  <si>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</si>
  <si>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</si>
  <si>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</si>
  <si>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</si>
  <si>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</si>
  <si>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</si>
  <si>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</si>
  <si>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</si>
  <si>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</si>
  <si>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</si>
  <si>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</si>
  <si>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</si>
  <si>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</si>
  <si>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</si>
  <si>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</si>
  <si>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</si>
  <si>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</si>
  <si>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</si>
  <si>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</si>
  <si>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</si>
  <si>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</si>
  <si>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</si>
  <si>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</si>
  <si>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</si>
  <si>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</si>
  <si>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</si>
  <si>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</si>
  <si>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</si>
  <si>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</si>
  <si>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</si>
  <si>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</si>
  <si>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</si>
  <si>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</si>
  <si>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</si>
  <si>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</si>
  <si>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</si>
  <si>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</si>
  <si>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</si>
  <si>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</si>
  <si>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</si>
  <si>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</si>
  <si>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</si>
  <si>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</si>
  <si>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</si>
  <si>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</si>
  <si>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</si>
  <si>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</si>
  <si>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</si>
  <si>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</si>
  <si>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</si>
  <si>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</si>
  <si>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</si>
  <si>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</si>
  <si>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</si>
  <si>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</si>
  <si>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</si>
  <si>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</si>
  <si>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</si>
  <si>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</si>
  <si>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</si>
  <si>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</si>
  <si>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</si>
  <si>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</si>
  <si>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</si>
  <si>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</si>
  <si>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</si>
  <si>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</si>
  <si>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</si>
  <si>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</si>
  <si>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</si>
  <si>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</si>
  <si>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</si>
  <si>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</si>
  <si>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</si>
  <si>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</si>
  <si>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</si>
  <si>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</si>
  <si>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</si>
  <si>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</si>
  <si>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</si>
  <si>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</si>
  <si>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</si>
  <si>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</si>
  <si>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</si>
  <si>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</si>
  <si>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</si>
  <si>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</si>
  <si>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</si>
  <si>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</si>
  <si>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</si>
  <si>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</si>
  <si>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</si>
  <si>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</si>
  <si>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</si>
  <si>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</si>
  <si>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</si>
  <si>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</si>
  <si>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</si>
  <si>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</si>
  <si>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</si>
  <si>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</si>
  <si>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</si>
  <si>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</si>
  <si>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</si>
  <si>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</si>
  <si>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</si>
  <si>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</si>
  <si>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</si>
  <si>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</si>
  <si>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</si>
  <si>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</si>
  <si>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</si>
  <si>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</si>
  <si>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</si>
  <si>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</si>
  <si>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</si>
  <si>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</si>
  <si>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</si>
  <si>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</si>
  <si>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</si>
  <si>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</si>
  <si>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</si>
  <si>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</si>
  <si>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</si>
  <si>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</si>
  <si>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</si>
  <si>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</si>
  <si>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</si>
  <si>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</si>
  <si>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</si>
  <si>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</si>
  <si>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</si>
  <si>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</si>
  <si>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</si>
  <si>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</si>
  <si>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</si>
  <si>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</si>
  <si>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</si>
  <si>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</si>
  <si>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</si>
  <si>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</si>
  <si>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</si>
  <si>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</si>
  <si>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</si>
  <si>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</si>
  <si>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</si>
  <si>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</si>
  <si>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</si>
  <si>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</si>
  <si>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</si>
  <si>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</si>
  <si>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</si>
  <si>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</si>
  <si>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</si>
  <si>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</si>
  <si>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</si>
  <si>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</si>
  <si>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</si>
  <si>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</si>
  <si>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</si>
  <si>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</si>
  <si>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</si>
  <si>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</si>
  <si>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</si>
  <si>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</si>
  <si>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</si>
  <si>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</si>
  <si>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</si>
  <si>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</si>
  <si>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</si>
  <si>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</si>
  <si>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</si>
  <si>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</si>
  <si>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</si>
  <si>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</si>
  <si>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</si>
  <si>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</si>
  <si>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</si>
  <si>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</si>
  <si>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</si>
  <si>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</si>
  <si>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</si>
  <si>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</si>
  <si>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</si>
  <si>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</si>
  <si>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</si>
  <si>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</si>
  <si>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</si>
  <si>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</si>
  <si>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</si>
  <si>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</si>
  <si>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</si>
  <si>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</si>
  <si>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</si>
  <si>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</si>
  <si>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</si>
  <si>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</si>
  <si>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</si>
  <si>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</si>
  <si>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</si>
  <si>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</si>
  <si>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</si>
  <si>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</si>
  <si>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</si>
  <si>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</si>
  <si>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</si>
  <si>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</si>
  <si>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</si>
  <si>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</si>
  <si>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</si>
  <si>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</si>
  <si>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</si>
  <si>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</si>
  <si>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</si>
  <si>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</si>
  <si>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</si>
  <si>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</si>
  <si>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</si>
  <si>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</si>
  <si>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</si>
  <si>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</si>
  <si>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</si>
  <si>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</si>
  <si>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</si>
  <si>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</si>
  <si>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</si>
  <si>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</si>
  <si>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</si>
  <si>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</si>
  <si>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</si>
  <si>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</si>
  <si>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</si>
  <si>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</si>
  <si>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</si>
  <si>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</si>
  <si>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</si>
  <si>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</si>
  <si>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</si>
  <si>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</si>
  <si>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</si>
  <si>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</si>
  <si>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</si>
  <si>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</si>
  <si>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</si>
  <si>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</si>
  <si>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</si>
  <si>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</si>
  <si>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</si>
  <si>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</si>
  <si>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</si>
  <si>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</si>
  <si>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</si>
  <si>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</si>
  <si>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</si>
  <si>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</si>
  <si>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</si>
  <si>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</si>
  <si>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</si>
  <si>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</si>
  <si>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</si>
  <si>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</si>
  <si>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</si>
  <si>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</si>
  <si>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</si>
  <si>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</si>
  <si>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</si>
  <si>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</si>
  <si>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</si>
  <si>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</si>
  <si>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</si>
  <si>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</si>
  <si>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</si>
  <si>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</si>
  <si>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</si>
  <si>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</si>
  <si>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</si>
  <si>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</si>
  <si>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</si>
  <si>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</si>
  <si>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</si>
  <si>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</si>
  <si>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</si>
  <si>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</si>
  <si>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</si>
  <si>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</si>
  <si>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</si>
  <si>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</si>
  <si>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</si>
  <si>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</si>
  <si>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</si>
  <si>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</si>
  <si>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</si>
  <si>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</si>
  <si>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</si>
  <si>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</si>
  <si>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</si>
  <si>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</si>
  <si>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</si>
  <si>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</si>
  <si>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</si>
  <si>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</si>
  <si>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</si>
  <si>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</si>
  <si>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</si>
  <si>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</si>
  <si>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</si>
  <si>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</si>
  <si>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</si>
  <si>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</si>
  <si>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</si>
  <si>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</si>
  <si>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</si>
  <si>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</si>
  <si>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</si>
  <si>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</si>
  <si>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</si>
  <si>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</si>
  <si>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</si>
  <si>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</si>
  <si>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</si>
  <si>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</si>
  <si>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</si>
  <si>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</si>
  <si>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</si>
  <si>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</si>
  <si>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</si>
  <si>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</si>
  <si>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</si>
  <si>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</si>
  <si>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</si>
  <si>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</si>
  <si>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</si>
  <si>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</si>
  <si>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</si>
  <si>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</si>
  <si>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</si>
  <si>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</si>
  <si>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</si>
  <si>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</si>
  <si>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</si>
  <si>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</si>
  <si>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</si>
  <si>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</si>
  <si>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</si>
  <si>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</si>
  <si>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</si>
  <si>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</si>
  <si>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</si>
  <si>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</si>
  <si>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</si>
  <si>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</si>
  <si>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</si>
  <si>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</si>
  <si>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</si>
  <si>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</si>
  <si>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</si>
  <si>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</si>
  <si>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</si>
  <si>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</si>
  <si>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</si>
  <si>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</si>
  <si>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</si>
  <si>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</si>
  <si>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</si>
  <si>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</si>
  <si>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</si>
  <si>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</si>
  <si>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</si>
  <si>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</si>
  <si>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</si>
  <si>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</si>
  <si>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</si>
  <si>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</si>
  <si>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</si>
  <si>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</si>
  <si>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</si>
  <si>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</si>
  <si>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</si>
  <si>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</si>
  <si>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</si>
  <si>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</si>
  <si>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</si>
  <si>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</si>
  <si>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</si>
  <si>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</si>
  <si>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</si>
  <si>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</si>
  <si>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</si>
  <si>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</si>
  <si>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</si>
  <si>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</si>
  <si>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</si>
  <si>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</si>
  <si>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</si>
  <si>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</si>
  <si>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</si>
  <si>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</si>
  <si>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</si>
  <si>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</si>
  <si>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</si>
  <si>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</si>
  <si>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</si>
  <si>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</si>
  <si>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</si>
  <si>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</si>
  <si>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</si>
  <si>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</si>
  <si>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</si>
  <si>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</si>
  <si>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</si>
  <si>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</si>
  <si>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</si>
  <si>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</si>
  <si>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</si>
  <si>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</si>
  <si>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</si>
  <si>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</si>
  <si>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</si>
  <si>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</si>
  <si>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</si>
  <si>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</si>
  <si>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</si>
  <si>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</si>
  <si>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</si>
  <si>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</si>
  <si>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</si>
  <si>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</si>
  <si>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</si>
  <si>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</si>
  <si>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</si>
  <si>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</si>
  <si>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</si>
  <si>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</si>
  <si>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</si>
  <si>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</si>
  <si>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</si>
  <si>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</si>
  <si>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</si>
  <si>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</si>
  <si>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</si>
  <si>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</si>
  <si>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</si>
  <si>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</si>
  <si>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</si>
  <si>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</si>
  <si>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</si>
  <si>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</si>
  <si>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</si>
  <si>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</si>
  <si>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</si>
  <si>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</si>
  <si>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</si>
  <si>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</si>
  <si>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</si>
  <si>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</si>
  <si>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</si>
  <si>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</si>
  <si>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</si>
  <si>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</si>
  <si>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</si>
  <si>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</si>
  <si>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</si>
  <si>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</si>
  <si>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</si>
  <si>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</si>
  <si>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</si>
  <si>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</si>
  <si>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</si>
  <si>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</si>
  <si>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</si>
  <si>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</si>
  <si>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</si>
  <si>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</si>
  <si>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</si>
  <si>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</si>
  <si>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</si>
  <si>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</si>
  <si>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</si>
  <si>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</si>
  <si>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</si>
  <si>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</si>
  <si>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</si>
  <si>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</si>
  <si>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</si>
  <si>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</si>
  <si>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</si>
  <si>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</si>
  <si>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</si>
  <si>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</si>
  <si>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</si>
  <si>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</si>
  <si>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</si>
  <si>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</si>
  <si>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</si>
  <si>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</si>
  <si>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</si>
  <si>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</si>
  <si>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</si>
  <si>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</si>
  <si>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</si>
  <si>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</si>
  <si>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</si>
  <si>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</si>
  <si>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</si>
  <si>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</si>
  <si>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</si>
  <si>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</si>
  <si>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</si>
  <si>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</si>
  <si>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</si>
  <si>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</si>
  <si>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</si>
  <si>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</si>
  <si>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</si>
  <si>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</si>
  <si>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</si>
  <si>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</si>
  <si>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</si>
  <si>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</si>
  <si>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</si>
  <si>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</si>
  <si>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</si>
  <si>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</si>
  <si>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</si>
  <si>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</si>
  <si>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</si>
  <si>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</si>
  <si>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</si>
  <si>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</si>
  <si>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</si>
  <si>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</si>
  <si>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</si>
  <si>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</si>
  <si>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</si>
  <si>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</si>
  <si>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</si>
  <si>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</si>
  <si>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</si>
  <si>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</si>
  <si>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</si>
  <si>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</si>
  <si>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</si>
  <si>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</si>
  <si>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</si>
  <si>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</si>
  <si>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</si>
  <si>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</si>
  <si>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</si>
  <si>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</si>
  <si>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</si>
  <si>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</si>
  <si>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</si>
  <si>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</si>
  <si>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</si>
  <si>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</si>
  <si>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</si>
  <si>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</si>
  <si>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</si>
  <si>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</si>
  <si>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</si>
  <si>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</si>
  <si>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</si>
  <si>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</si>
  <si>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</si>
  <si>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</si>
  <si>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</si>
  <si>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</si>
  <si>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</si>
  <si>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</si>
  <si>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</si>
  <si>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</si>
  <si>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</si>
  <si>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</si>
  <si>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</si>
  <si>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</si>
  <si>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</si>
  <si>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</si>
  <si>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</si>
  <si>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</si>
  <si>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</si>
  <si>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</si>
  <si>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</si>
  <si>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</si>
  <si>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</si>
  <si>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</si>
  <si>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</si>
  <si>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</si>
  <si>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</si>
  <si>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</si>
  <si>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</si>
  <si>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</si>
  <si>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</si>
  <si>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</si>
  <si>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</si>
  <si>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</si>
  <si>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</si>
  <si>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</si>
  <si>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</si>
  <si>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</si>
  <si>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</si>
  <si>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</si>
  <si>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</si>
  <si>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</si>
  <si>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</si>
  <si>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</si>
  <si>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</si>
  <si>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</si>
  <si>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</si>
  <si>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</si>
  <si>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</si>
  <si>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</si>
  <si>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</si>
  <si>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</si>
  <si>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</si>
  <si>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</si>
  <si>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</si>
  <si>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</si>
  <si>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</si>
  <si>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</si>
  <si>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</si>
  <si>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</si>
  <si>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</si>
  <si>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</si>
  <si>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</si>
  <si>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</si>
  <si>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</si>
  <si>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</si>
  <si>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</si>
  <si>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</si>
  <si>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</si>
  <si>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</si>
  <si>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</si>
  <si>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</si>
  <si>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</si>
  <si>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</si>
  <si>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</si>
  <si>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</si>
  <si>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</si>
  <si>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</si>
  <si>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</si>
  <si>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</si>
  <si>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</si>
  <si>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</si>
  <si>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</si>
  <si>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</si>
  <si>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</si>
  <si>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</si>
  <si>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</si>
  <si>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</si>
  <si>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</si>
  <si>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</si>
  <si>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</si>
  <si>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</si>
  <si>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</si>
  <si>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</si>
  <si>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</si>
  <si>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</si>
  <si>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</si>
  <si>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</si>
  <si>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</si>
  <si>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</si>
  <si>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</si>
  <si>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</si>
  <si>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</si>
  <si>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</si>
  <si>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</si>
  <si>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</si>
  <si>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</si>
  <si>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</si>
  <si>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</si>
  <si>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</si>
  <si>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</si>
  <si>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</si>
  <si>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</si>
  <si>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</si>
  <si>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</si>
  <si>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</si>
  <si>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</si>
  <si>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</si>
  <si>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</si>
  <si>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</si>
  <si>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</si>
  <si>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</si>
  <si>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</si>
  <si>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</si>
  <si>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</si>
  <si>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</si>
  <si>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</si>
  <si>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</si>
  <si>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</si>
  <si>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</si>
  <si>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</si>
  <si>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</si>
  <si>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</si>
  <si>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</si>
  <si>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</si>
  <si>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</si>
  <si>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</si>
  <si>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</si>
  <si>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</si>
  <si>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</si>
  <si>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</si>
  <si>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</si>
  <si>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</si>
  <si>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</si>
  <si>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</si>
  <si>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</si>
  <si>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</si>
  <si>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</si>
  <si>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</si>
  <si>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</si>
  <si>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</si>
  <si>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</si>
  <si>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</si>
  <si>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</si>
  <si>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</si>
  <si>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</si>
  <si>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</si>
  <si>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</si>
  <si>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</si>
  <si>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</si>
  <si>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</si>
  <si>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</si>
  <si>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</si>
  <si>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</si>
  <si>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</si>
  <si>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</si>
  <si>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</si>
  <si>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</si>
  <si>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</si>
  <si>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</si>
  <si>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</si>
  <si>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</si>
  <si>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</si>
  <si>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</si>
  <si>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</si>
  <si>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</si>
  <si>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</si>
  <si>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</si>
  <si>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</si>
  <si>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</si>
  <si>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</si>
  <si>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</si>
  <si>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</si>
  <si>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</si>
  <si>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</si>
  <si>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</si>
  <si>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</si>
  <si>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</si>
  <si>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</si>
  <si>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</si>
  <si>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</si>
  <si>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</si>
  <si>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</si>
  <si>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</si>
  <si>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</si>
  <si>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</si>
  <si>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</si>
  <si>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</si>
  <si>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</si>
  <si>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</si>
  <si>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</si>
  <si>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</si>
  <si>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</si>
  <si>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</si>
  <si>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</si>
  <si>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</si>
  <si>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</si>
  <si>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</si>
  <si>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</si>
  <si>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</si>
  <si>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</si>
  <si>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</si>
  <si>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</si>
  <si>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</si>
  <si>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</si>
  <si>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</si>
  <si>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</si>
  <si>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</si>
  <si>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</si>
  <si>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</si>
  <si>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</si>
  <si>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</si>
  <si>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</si>
  <si>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</si>
  <si>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</si>
  <si>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</si>
  <si>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</si>
  <si>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</si>
  <si>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</si>
  <si>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</si>
  <si>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</si>
  <si>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</si>
  <si>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</si>
  <si>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</si>
  <si>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</si>
  <si>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</si>
  <si>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</si>
  <si>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</si>
  <si>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</si>
  <si>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</si>
  <si>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</si>
  <si>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</si>
  <si>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</si>
  <si>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</si>
  <si>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</si>
  <si>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</si>
  <si>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</si>
  <si>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</si>
  <si>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</si>
  <si>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</si>
  <si>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</si>
  <si>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</si>
  <si>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</si>
  <si>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</si>
  <si>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</si>
  <si>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</si>
  <si>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</si>
  <si>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</si>
  <si>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</si>
  <si>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</si>
  <si>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</si>
  <si>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</si>
  <si>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</si>
  <si>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</si>
  <si>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</si>
  <si>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</si>
  <si>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</si>
  <si>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</si>
  <si>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</si>
  <si>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</si>
  <si>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</si>
  <si>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</si>
  <si>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</si>
  <si>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</si>
  <si>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</si>
  <si>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</si>
  <si>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</si>
  <si>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</si>
  <si>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</si>
  <si>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</si>
  <si>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</si>
  <si>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</si>
  <si>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</si>
  <si>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</si>
  <si>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</si>
  <si>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</si>
  <si>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</si>
  <si>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</si>
  <si>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</si>
  <si>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</si>
  <si>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</si>
  <si>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</si>
  <si>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</si>
  <si>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</si>
  <si>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</si>
  <si>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</si>
  <si>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</si>
  <si>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</si>
  <si>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</si>
  <si>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</si>
  <si>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</si>
  <si>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</si>
  <si>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</si>
  <si>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</si>
  <si>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</si>
  <si>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</si>
  <si>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</si>
  <si>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</si>
  <si>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</si>
  <si>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</si>
  <si>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</si>
  <si>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</si>
  <si>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</si>
  <si>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</si>
  <si>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</si>
  <si>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</si>
  <si>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</si>
  <si>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</si>
  <si>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</si>
  <si>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</si>
  <si>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</si>
  <si>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</si>
  <si>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</si>
  <si>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</si>
  <si>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</si>
  <si>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</si>
  <si>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</si>
  <si>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</si>
  <si>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</si>
  <si>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</si>
  <si>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</si>
  <si>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</si>
  <si>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</si>
  <si>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</si>
  <si>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</si>
  <si>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</si>
  <si>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</si>
  <si>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</si>
  <si>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</si>
  <si>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</si>
  <si>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</si>
  <si>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</si>
  <si>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</si>
  <si>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</si>
  <si>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</si>
  <si>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</si>
  <si>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</si>
  <si>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</si>
  <si>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</si>
  <si>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</si>
  <si>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</si>
  <si>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</si>
  <si>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</si>
  <si>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</si>
  <si>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</si>
  <si>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</si>
  <si>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</si>
  <si>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</si>
  <si>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</si>
  <si>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</si>
  <si>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</si>
  <si>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</si>
  <si>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</si>
  <si>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</si>
  <si>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</si>
  <si>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</si>
  <si>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</si>
  <si>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</si>
  <si>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</si>
  <si>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</si>
  <si>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</si>
  <si>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</si>
  <si>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</si>
  <si>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</si>
  <si>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</si>
  <si>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</si>
  <si>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</si>
  <si>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</si>
  <si>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</si>
  <si>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</si>
  <si>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</si>
  <si>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</si>
  <si>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</si>
  <si>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</si>
  <si>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</si>
  <si>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</si>
  <si>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</si>
  <si>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</si>
  <si>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</si>
  <si>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</si>
  <si>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</si>
  <si>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</si>
  <si>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</si>
  <si>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</si>
  <si>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</si>
  <si>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</si>
  <si>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</si>
  <si>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</si>
  <si>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</si>
  <si>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</si>
  <si>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</si>
  <si>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</si>
  <si>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</si>
  <si>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</si>
  <si>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</si>
  <si>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</si>
  <si>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</si>
  <si>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</si>
  <si>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</si>
  <si>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</si>
  <si>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</si>
  <si>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</si>
  <si>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</si>
  <si>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</si>
  <si>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</si>
  <si>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</si>
  <si>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</si>
  <si>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</si>
  <si>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</si>
  <si>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</si>
  <si>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</si>
  <si>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</si>
  <si>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</si>
  <si>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</si>
  <si>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</si>
  <si>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</si>
  <si>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</si>
  <si>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</si>
  <si>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</si>
  <si>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</si>
  <si>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</si>
  <si>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</si>
  <si>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</si>
  <si>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</si>
  <si>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</si>
  <si>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</si>
  <si>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</si>
  <si>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</si>
  <si>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</si>
  <si>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</si>
  <si>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</si>
  <si>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</si>
  <si>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</si>
  <si>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</si>
  <si>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</si>
  <si>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</si>
  <si>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</si>
  <si>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</si>
  <si>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</si>
  <si>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</si>
  <si>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</si>
  <si>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</si>
  <si>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</si>
  <si>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</si>
  <si>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</si>
  <si>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</si>
  <si>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</si>
  <si>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</si>
  <si>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</si>
  <si>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</si>
  <si>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</si>
  <si>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</si>
  <si>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</si>
  <si>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</si>
  <si>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</si>
  <si>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</si>
  <si>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</si>
  <si>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</si>
  <si>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</si>
  <si>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</si>
  <si>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</si>
  <si>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</si>
  <si>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</si>
  <si>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</si>
  <si>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</si>
  <si>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</si>
  <si>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</si>
  <si>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</si>
  <si>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</si>
  <si>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</si>
  <si>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</si>
  <si>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</si>
  <si>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</si>
  <si>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</si>
  <si>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</si>
  <si>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</si>
  <si>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</si>
  <si>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</si>
  <si>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</si>
  <si>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</si>
  <si>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</si>
  <si>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</si>
  <si>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</si>
  <si>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</si>
  <si>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</si>
  <si>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</si>
  <si>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</si>
  <si>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</si>
  <si>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</si>
  <si>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</si>
  <si>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</si>
  <si>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</si>
  <si>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</si>
  <si>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</si>
  <si>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</si>
  <si>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</si>
  <si>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</si>
  <si>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</si>
  <si>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</si>
  <si>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</si>
  <si>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</si>
  <si>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</si>
  <si>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</si>
  <si>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</si>
  <si>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</si>
  <si>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</si>
  <si>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</si>
  <si>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</si>
  <si>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</si>
  <si>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</si>
  <si>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</si>
  <si>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</si>
  <si>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</si>
  <si>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</si>
  <si>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</si>
  <si>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</si>
  <si>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</si>
  <si>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</si>
  <si>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</si>
  <si>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</si>
  <si>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</si>
  <si>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</si>
  <si>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</si>
  <si>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</si>
  <si>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</si>
  <si>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</si>
  <si>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</si>
  <si>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</si>
  <si>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</si>
  <si>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</si>
  <si>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</si>
  <si>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</si>
  <si>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</si>
  <si>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</si>
  <si>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</si>
  <si>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</si>
  <si>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</si>
  <si>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</si>
  <si>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</si>
  <si>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</si>
  <si>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</si>
  <si>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</si>
  <si>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</si>
  <si>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</si>
  <si>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</si>
  <si>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</si>
  <si>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</si>
  <si>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</si>
  <si>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</si>
  <si>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</si>
  <si>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</si>
  <si>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</si>
  <si>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</si>
  <si>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</si>
  <si>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</si>
  <si>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</si>
  <si>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</si>
  <si>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</si>
  <si>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</si>
  <si>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</si>
  <si>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</si>
  <si>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</si>
  <si>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</si>
  <si>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</si>
  <si>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</si>
  <si>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</si>
  <si>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</si>
  <si>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</si>
  <si>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</si>
  <si>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</si>
  <si>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</si>
  <si>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</si>
  <si>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</si>
  <si>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</si>
  <si>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</si>
  <si>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</si>
  <si>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</si>
  <si>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</si>
  <si>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</si>
  <si>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</si>
  <si>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</si>
  <si>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</si>
  <si>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</si>
  <si>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</si>
  <si>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</si>
  <si>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</si>
  <si>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</si>
  <si>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</si>
  <si>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</si>
  <si>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</si>
  <si>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</si>
  <si>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</si>
  <si>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</si>
  <si>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</si>
  <si>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</si>
  <si>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</si>
  <si>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</si>
  <si>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</si>
  <si>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</si>
  <si>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</si>
  <si>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</si>
  <si>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</si>
  <si>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</si>
  <si>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</si>
  <si>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</si>
  <si>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</si>
  <si>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</si>
  <si>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</si>
  <si>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</si>
  <si>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</si>
  <si>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</si>
  <si>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</si>
  <si>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</si>
  <si>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</si>
  <si>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</si>
  <si>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</si>
  <si>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</si>
  <si>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</si>
  <si>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</si>
  <si>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</si>
  <si>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</si>
  <si>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</si>
  <si>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</si>
  <si>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</si>
  <si>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</si>
  <si>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</si>
  <si>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</si>
  <si>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</si>
  <si>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</si>
  <si>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</si>
  <si>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</si>
  <si>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</si>
  <si>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</si>
  <si>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</si>
  <si>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</si>
  <si>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</si>
  <si>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</si>
  <si>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</si>
  <si>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</si>
  <si>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</si>
  <si>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</si>
  <si>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</si>
  <si>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</si>
  <si>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</si>
  <si>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</si>
  <si>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</si>
  <si>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</si>
  <si>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</si>
  <si>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</si>
  <si>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</si>
  <si>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</si>
  <si>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</si>
  <si>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</si>
  <si>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</si>
  <si>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</si>
  <si>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</si>
  <si>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</si>
  <si>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</si>
  <si>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</si>
  <si>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</si>
  <si>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</si>
  <si>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</si>
  <si>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</si>
  <si>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</si>
  <si>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</si>
  <si>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</si>
  <si>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</si>
  <si>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</si>
  <si>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</si>
  <si>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</si>
  <si>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</si>
  <si>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</si>
  <si>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</si>
  <si>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</si>
  <si>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</si>
  <si>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</si>
  <si>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</si>
  <si>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</si>
  <si>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</si>
  <si>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</si>
  <si>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</si>
  <si>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</si>
  <si>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</si>
  <si>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</si>
  <si>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</si>
  <si>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</si>
  <si>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</si>
  <si>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</si>
  <si>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</si>
  <si>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</si>
  <si>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</si>
  <si>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</si>
  <si>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</si>
  <si>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</si>
  <si>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</si>
  <si>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</si>
  <si>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</si>
  <si>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</si>
  <si>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</si>
  <si>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</si>
  <si>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</si>
  <si>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</si>
  <si>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</si>
  <si>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</si>
  <si>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</si>
  <si>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</si>
  <si>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</si>
  <si>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</si>
  <si>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</si>
  <si>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</si>
  <si>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</si>
  <si>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</si>
  <si>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</si>
  <si>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</si>
  <si>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</si>
  <si>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</si>
  <si>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</si>
  <si>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</si>
  <si>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</si>
  <si>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</si>
  <si>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</si>
  <si>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</si>
  <si>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</si>
  <si>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</si>
  <si>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</si>
  <si>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</si>
  <si>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</si>
  <si>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</si>
  <si>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</si>
  <si>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</si>
  <si>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</si>
  <si>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</si>
  <si>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</si>
  <si>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</si>
  <si>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</si>
  <si>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</si>
  <si>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</si>
  <si>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</si>
  <si>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</si>
  <si>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</si>
  <si>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</si>
  <si>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</si>
  <si>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</si>
  <si>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</si>
  <si>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</si>
  <si>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</si>
  <si>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</si>
  <si>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</si>
  <si>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</si>
  <si>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</si>
  <si>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</si>
  <si>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</si>
  <si>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</si>
  <si>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</si>
  <si>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</si>
  <si>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</si>
  <si>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</si>
  <si>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</si>
  <si>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</si>
  <si>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</si>
  <si>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</si>
  <si>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</si>
  <si>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</si>
  <si>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</si>
  <si>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</si>
  <si>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</si>
  <si>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</si>
  <si>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</si>
  <si>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</si>
  <si>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</si>
  <si>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</si>
  <si>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</si>
  <si>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</si>
  <si>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</si>
  <si>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</si>
  <si>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</si>
  <si>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</si>
  <si>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</si>
  <si>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</si>
  <si>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</si>
  <si>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</si>
  <si>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</si>
  <si>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</si>
  <si>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</si>
  <si>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</si>
  <si>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</si>
  <si>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</si>
  <si>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</si>
  <si>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</si>
  <si>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</si>
  <si>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</si>
  <si>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</si>
  <si>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</si>
  <si>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</si>
  <si>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</si>
  <si>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</si>
  <si>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</si>
  <si>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</si>
  <si>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</si>
  <si>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</si>
  <si>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</si>
  <si>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</si>
  <si>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</si>
  <si>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</si>
  <si>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</si>
  <si>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</si>
  <si>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</si>
  <si>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</si>
  <si>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</si>
  <si>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</si>
  <si>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</si>
  <si>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</si>
  <si>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</si>
  <si>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</si>
  <si>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</si>
  <si>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</si>
  <si>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</si>
  <si>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</si>
  <si>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</si>
  <si>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</si>
  <si>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</si>
  <si>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</si>
  <si>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</si>
  <si>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</si>
  <si>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</si>
  <si>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</si>
  <si>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</si>
  <si>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</si>
  <si>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</si>
  <si>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</si>
  <si>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</si>
  <si>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</si>
  <si>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</si>
  <si>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</si>
  <si>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</si>
  <si>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</si>
  <si>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</si>
  <si>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</si>
  <si>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</si>
  <si>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</si>
  <si>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</si>
  <si>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</si>
  <si>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</si>
  <si>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</si>
  <si>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</si>
  <si>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</si>
  <si>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</si>
  <si>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</si>
  <si>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</si>
  <si>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</si>
  <si>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</si>
  <si>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</si>
  <si>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</si>
  <si>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</si>
  <si>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</si>
  <si>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</si>
  <si>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</si>
  <si>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</si>
  <si>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</si>
  <si>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</si>
  <si>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</si>
  <si>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</si>
  <si>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</si>
  <si>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</si>
  <si>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</si>
  <si>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</si>
  <si>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</si>
  <si>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</si>
  <si>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</si>
  <si>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</si>
  <si>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</si>
  <si>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</si>
  <si>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</si>
  <si>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</si>
  <si>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</si>
  <si>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</si>
  <si>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</si>
  <si>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</si>
  <si>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</si>
  <si>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</si>
  <si>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</si>
  <si>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</si>
  <si>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</si>
  <si>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</si>
  <si>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</si>
  <si>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</si>
  <si>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</si>
  <si>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</si>
  <si>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</si>
  <si>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</si>
  <si>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</si>
  <si>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</si>
  <si>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</si>
  <si>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</si>
  <si>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</si>
  <si>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</si>
  <si>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</si>
  <si>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</si>
  <si>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</si>
  <si>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</si>
  <si>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</si>
  <si>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</si>
  <si>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</si>
  <si>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</si>
  <si>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</si>
  <si>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</si>
  <si>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</si>
  <si>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</si>
  <si>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</si>
  <si>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</si>
  <si>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</si>
  <si>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</si>
  <si>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</si>
  <si>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</si>
  <si>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</si>
  <si>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</si>
  <si>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</si>
  <si>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</si>
  <si>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</si>
  <si>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</si>
  <si>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</si>
  <si>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</si>
  <si>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</si>
  <si>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</si>
  <si>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</si>
  <si>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</si>
  <si>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</si>
  <si>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</si>
  <si>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</si>
  <si>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</si>
  <si>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</si>
  <si>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</si>
  <si>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</si>
  <si>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</si>
  <si>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</si>
  <si>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</si>
  <si>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</si>
  <si>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</si>
  <si>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</si>
  <si>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</si>
  <si>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</si>
  <si>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</si>
  <si>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</si>
  <si>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</si>
  <si>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</si>
  <si>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</si>
  <si>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</si>
  <si>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</si>
  <si>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</si>
  <si>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</si>
  <si>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</si>
  <si>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</si>
  <si>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</si>
  <si>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</si>
  <si>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</si>
  <si>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</si>
  <si>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</si>
  <si>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</si>
  <si>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</si>
  <si>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</si>
  <si>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</si>
  <si>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</si>
  <si>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</si>
  <si>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</si>
  <si>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</si>
  <si>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</si>
  <si>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</si>
  <si>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</si>
  <si>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</si>
  <si>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</si>
  <si>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</si>
  <si>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</si>
  <si>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</si>
  <si>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</si>
  <si>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</si>
  <si>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</si>
  <si>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</si>
  <si>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</si>
  <si>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</si>
  <si>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</si>
  <si>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</si>
  <si>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</si>
  <si>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</si>
  <si>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</si>
  <si>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</si>
  <si>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</si>
  <si>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</si>
  <si>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</si>
  <si>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</si>
  <si>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</si>
  <si>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</si>
  <si>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</si>
  <si>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</si>
  <si>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</si>
  <si>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</si>
  <si>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</si>
  <si>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</si>
  <si>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</si>
  <si>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</si>
  <si>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</si>
  <si>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</si>
  <si>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</si>
  <si>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</si>
  <si>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</si>
  <si>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</si>
  <si>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</si>
  <si>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</si>
  <si>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</si>
  <si>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</si>
  <si>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</si>
  <si>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</si>
  <si>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</si>
  <si>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</si>
  <si>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</si>
  <si>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</si>
  <si>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</si>
  <si>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</si>
  <si>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</si>
  <si>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</si>
  <si>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</si>
  <si>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</si>
  <si>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</si>
  <si>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</si>
  <si>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</si>
  <si>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</si>
  <si>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</si>
  <si>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</si>
  <si>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</si>
  <si>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</si>
  <si>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</si>
  <si>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</si>
  <si>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</si>
  <si>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</si>
  <si>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</si>
  <si>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</si>
  <si>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</si>
  <si>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</si>
  <si>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</si>
  <si>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</si>
  <si>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</si>
  <si>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</si>
  <si>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</si>
  <si>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</si>
  <si>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</si>
  <si>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</si>
  <si>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</si>
  <si>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</si>
  <si>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</si>
  <si>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</si>
  <si>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</si>
  <si>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</si>
  <si>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</si>
  <si>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</si>
  <si>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</si>
  <si>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</si>
  <si>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</si>
  <si>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</si>
  <si>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</si>
  <si>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</si>
  <si>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</si>
  <si>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</si>
  <si>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</si>
  <si>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</si>
  <si>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</si>
  <si>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</si>
  <si>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</si>
  <si>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</si>
  <si>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</si>
  <si>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</si>
  <si>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</si>
  <si>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</si>
  <si>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</si>
  <si>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</si>
  <si>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</si>
  <si>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</si>
  <si>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</si>
  <si>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</si>
  <si>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</si>
  <si>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</si>
  <si>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</si>
  <si>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</si>
  <si>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</si>
  <si>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</si>
  <si>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</si>
  <si>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</si>
  <si>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</si>
  <si>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</si>
  <si>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</si>
  <si>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</si>
  <si>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</si>
  <si>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</si>
  <si>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</si>
  <si>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</si>
  <si>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</si>
  <si>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</si>
  <si>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</si>
  <si>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</si>
  <si>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</si>
  <si>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</si>
  <si>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</si>
  <si>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</si>
  <si>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</si>
  <si>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</si>
  <si>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</si>
  <si>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</si>
  <si>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</si>
  <si>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</si>
  <si>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</si>
  <si>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</si>
  <si>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</si>
  <si>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</si>
  <si>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</si>
  <si>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</si>
  <si>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</si>
  <si>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</si>
  <si>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</si>
  <si>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</si>
  <si>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</si>
  <si>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</si>
  <si>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</si>
  <si>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</si>
  <si>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</si>
  <si>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</si>
  <si>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</si>
  <si>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</si>
  <si>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</si>
  <si>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</si>
  <si>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</si>
  <si>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</si>
  <si>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</si>
  <si>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</si>
  <si>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</si>
  <si>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</si>
  <si>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</si>
  <si>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</si>
  <si>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</si>
  <si>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</si>
  <si>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</si>
  <si>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</si>
  <si>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</si>
  <si>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</si>
  <si>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</si>
  <si>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</si>
  <si>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</si>
  <si>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</si>
  <si>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</si>
  <si>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</si>
  <si>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</si>
  <si>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</si>
  <si>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</si>
  <si>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</si>
  <si>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</si>
  <si>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</si>
  <si>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</si>
  <si>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</si>
  <si>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</si>
  <si>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</si>
  <si>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</si>
  <si>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</si>
  <si>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</si>
  <si>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</si>
  <si>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</si>
  <si>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</si>
  <si>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</si>
  <si>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</si>
  <si>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</si>
  <si>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</si>
  <si>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</si>
  <si>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</si>
  <si>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</si>
  <si>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</si>
  <si>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</si>
  <si>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</si>
  <si>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</si>
  <si>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</si>
  <si>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</si>
  <si>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</si>
  <si>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</si>
  <si>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</si>
  <si>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</si>
  <si>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</si>
  <si>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</si>
  <si>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</si>
  <si>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</si>
  <si>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</si>
  <si>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</si>
  <si>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</si>
  <si>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</si>
  <si>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</si>
  <si>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</si>
  <si>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</si>
  <si>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</si>
  <si>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</si>
  <si>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</si>
  <si>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</si>
  <si>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</si>
  <si>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</si>
  <si>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</si>
  <si>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</si>
  <si>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</si>
  <si>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</si>
  <si>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</si>
  <si>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</si>
  <si>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</si>
  <si>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</si>
  <si>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</si>
  <si>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</si>
  <si>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</si>
  <si>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</si>
  <si>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</si>
  <si>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</si>
  <si>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</si>
  <si>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</si>
  <si>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</si>
  <si>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</si>
  <si>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</si>
  <si>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</si>
  <si>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</si>
  <si>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</si>
  <si>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</si>
  <si>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</si>
  <si>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</si>
  <si>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</si>
  <si>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</si>
  <si>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</si>
  <si>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</si>
  <si>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</si>
  <si>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</si>
  <si>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</si>
  <si>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</si>
  <si>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</si>
  <si>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</si>
  <si>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</si>
  <si>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</si>
  <si>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</si>
  <si>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</si>
  <si>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</si>
  <si>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</si>
  <si>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</si>
  <si>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</si>
  <si>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</si>
  <si>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</si>
  <si>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</si>
  <si>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</si>
  <si>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</si>
  <si>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</si>
  <si>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</si>
  <si>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</si>
  <si>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</si>
  <si>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</si>
  <si>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</si>
  <si>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</si>
  <si>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</si>
  <si>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</si>
  <si>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</si>
  <si>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</si>
  <si>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</si>
  <si>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</si>
  <si>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</si>
  <si>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</si>
  <si>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</si>
  <si>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</si>
  <si>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</si>
  <si>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</si>
  <si>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</si>
  <si>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</si>
  <si>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</si>
  <si>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</si>
  <si>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</si>
  <si>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</si>
  <si>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</si>
  <si>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</si>
  <si>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</si>
  <si>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</si>
  <si>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</si>
  <si>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</si>
  <si>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</si>
  <si>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</si>
  <si>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</si>
  <si>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</si>
  <si>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</si>
  <si>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</si>
  <si>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</si>
  <si>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</si>
  <si>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</si>
  <si>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</si>
  <si>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</si>
  <si>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</si>
  <si>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</si>
  <si>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</si>
  <si>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</si>
  <si>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</si>
  <si>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</si>
  <si>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</si>
  <si>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</si>
  <si>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</si>
  <si>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</si>
  <si>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</si>
  <si>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</si>
  <si>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</si>
  <si>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</si>
  <si>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</si>
  <si>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</si>
  <si>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</si>
  <si>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</si>
  <si>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</si>
  <si>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</si>
  <si>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</si>
  <si>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</si>
  <si>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</si>
  <si>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</si>
  <si>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</si>
  <si>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</si>
  <si>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</si>
  <si>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</si>
  <si>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</si>
  <si>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</si>
  <si>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</si>
  <si>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</si>
  <si>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</si>
  <si>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</si>
  <si>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</si>
  <si>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</si>
  <si>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</si>
  <si>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</si>
  <si>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</si>
  <si>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</si>
  <si>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</si>
  <si>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</si>
  <si>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</si>
  <si>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</si>
  <si>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</si>
  <si>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</si>
  <si>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</si>
  <si>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</si>
  <si>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</si>
  <si>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</si>
  <si>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</si>
  <si>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</si>
  <si>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</si>
  <si>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</si>
  <si>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</si>
  <si>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</si>
  <si>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</si>
  <si>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</si>
  <si>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</si>
  <si>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</si>
  <si>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</si>
  <si>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</si>
  <si>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</si>
  <si>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</si>
  <si>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</si>
  <si>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</si>
  <si>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</si>
  <si>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</si>
  <si>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</si>
  <si>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</si>
  <si>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</si>
  <si>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</si>
  <si>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</si>
  <si>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</si>
  <si>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</si>
  <si>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</si>
  <si>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</si>
  <si>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</si>
  <si>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</si>
  <si>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</si>
  <si>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</si>
  <si>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</si>
  <si>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</si>
  <si>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</si>
  <si>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</si>
  <si>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</si>
  <si>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</si>
  <si>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</si>
  <si>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</si>
  <si>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</si>
  <si>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</si>
  <si>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</si>
  <si>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</si>
  <si>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</si>
  <si>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</si>
  <si>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</si>
  <si>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</si>
  <si>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</si>
  <si>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</si>
  <si>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</si>
  <si>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</si>
  <si>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</si>
  <si>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</si>
  <si>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</si>
  <si>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</si>
  <si>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</si>
  <si>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</si>
  <si>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</si>
  <si>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</si>
  <si>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</si>
  <si>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</si>
  <si>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</si>
  <si>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</si>
  <si>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</si>
  <si>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</si>
  <si>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</si>
  <si>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</si>
  <si>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</si>
  <si>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</si>
  <si>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</si>
  <si>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</si>
  <si>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</si>
  <si>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</si>
  <si>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</si>
  <si>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</si>
  <si>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</si>
  <si>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</si>
  <si>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</si>
  <si>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</si>
  <si>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</si>
  <si>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</si>
  <si>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</si>
  <si>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</si>
  <si>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</si>
  <si>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</si>
  <si>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</si>
  <si>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</si>
  <si>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</si>
  <si>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</si>
  <si>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</si>
  <si>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</si>
  <si>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</si>
  <si>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</si>
  <si>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</si>
  <si>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</si>
  <si>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</si>
  <si>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</si>
  <si>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</si>
  <si>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</si>
  <si>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</si>
  <si>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</si>
  <si>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</si>
  <si>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</si>
  <si>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</si>
  <si>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</si>
  <si>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</si>
  <si>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</si>
  <si>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</si>
  <si>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</si>
  <si>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</si>
  <si>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</si>
  <si>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</si>
  <si>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</si>
  <si>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</si>
  <si>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</si>
  <si>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</si>
  <si>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</si>
  <si>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</si>
  <si>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</si>
  <si>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</si>
  <si>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</si>
  <si>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</si>
  <si>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</si>
  <si>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</si>
  <si>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</si>
  <si>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</si>
  <si>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</si>
  <si>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</si>
  <si>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</si>
  <si>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</si>
  <si>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</si>
  <si>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</si>
  <si>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</si>
  <si>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</si>
  <si>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</si>
  <si>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</si>
  <si>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</si>
  <si>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</si>
  <si>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</si>
  <si>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</si>
  <si>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</si>
  <si>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</si>
  <si>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</si>
  <si>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</si>
  <si>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</si>
  <si>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</si>
  <si>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</si>
  <si>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</si>
  <si>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</si>
  <si>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</si>
  <si>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</si>
  <si>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</si>
  <si>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</si>
  <si>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</si>
  <si>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</si>
  <si>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</si>
  <si>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</si>
  <si>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</si>
  <si>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</si>
  <si>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</si>
  <si>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</si>
  <si>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</si>
  <si>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</si>
  <si>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</si>
  <si>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</si>
  <si>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</si>
  <si>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</si>
  <si>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</si>
  <si>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</si>
  <si>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</si>
  <si>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</si>
  <si>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</si>
  <si>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</si>
  <si>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</si>
  <si>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</si>
  <si>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</si>
  <si>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</si>
  <si>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</si>
  <si>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</si>
  <si>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</si>
  <si>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</si>
  <si>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</si>
  <si>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</si>
  <si>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</si>
  <si>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</si>
  <si>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</si>
  <si>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</si>
  <si>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</si>
  <si>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</si>
  <si>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</si>
  <si>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</si>
  <si>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</si>
  <si>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</si>
  <si>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</si>
  <si>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</si>
  <si>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</si>
  <si>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</si>
  <si>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</si>
  <si>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</si>
  <si>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</si>
  <si>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</si>
  <si>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</si>
  <si>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</si>
  <si>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</si>
  <si>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</si>
  <si>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</si>
  <si>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</si>
  <si>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</si>
  <si>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</si>
  <si>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</si>
  <si>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</si>
  <si>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</si>
  <si>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</si>
  <si>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</si>
  <si>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</si>
  <si>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</si>
  <si>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</si>
  <si>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</si>
  <si>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</si>
  <si>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</si>
  <si>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</si>
  <si>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</si>
  <si>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</si>
  <si>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</si>
  <si>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</si>
  <si>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</si>
  <si>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</si>
  <si>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</si>
  <si>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</si>
  <si>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</si>
  <si>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</si>
  <si>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</si>
  <si>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</si>
  <si>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</si>
  <si>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</si>
  <si>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</si>
  <si>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</si>
  <si>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</si>
  <si>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</si>
  <si>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</si>
  <si>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</si>
  <si>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</si>
  <si>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</si>
  <si>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</si>
  <si>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</si>
  <si>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</si>
  <si>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</si>
  <si>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</si>
  <si>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</si>
  <si>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</si>
  <si>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</si>
  <si>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</si>
  <si>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</si>
  <si>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</si>
  <si>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</si>
  <si>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</si>
  <si>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</si>
  <si>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</si>
  <si>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</si>
  <si>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</si>
  <si>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</si>
  <si>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</si>
  <si>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</si>
  <si>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</si>
  <si>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</si>
  <si>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</si>
  <si>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</si>
  <si>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</si>
  <si>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</si>
  <si>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</si>
  <si>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</si>
  <si>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</si>
  <si>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</si>
  <si>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</si>
  <si>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</si>
  <si>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</si>
  <si>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</si>
  <si>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</si>
  <si>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</si>
  <si>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</si>
  <si>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</si>
  <si>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</si>
  <si>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</si>
  <si>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</si>
  <si>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</si>
  <si>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</si>
  <si>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</si>
  <si>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</si>
  <si>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</si>
  <si>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</si>
  <si>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</si>
  <si>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</si>
  <si>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</si>
  <si>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</si>
  <si>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</si>
  <si>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</si>
  <si>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</si>
  <si>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</si>
  <si>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</si>
  <si>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</si>
  <si>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</si>
  <si>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</si>
  <si>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</si>
  <si>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</si>
  <si>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</si>
  <si>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</si>
  <si>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</si>
  <si>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</si>
  <si>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</si>
  <si>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</si>
  <si>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</si>
  <si>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</si>
  <si>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</si>
  <si>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</si>
  <si>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</si>
  <si>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</si>
  <si>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</si>
  <si>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</si>
  <si>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</si>
  <si>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</si>
  <si>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</si>
  <si>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</si>
  <si>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</si>
  <si>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</si>
  <si>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</si>
  <si>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</si>
  <si>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</si>
  <si>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</si>
  <si>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</si>
  <si>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</si>
  <si>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</si>
  <si>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</si>
  <si>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</si>
  <si>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</si>
  <si>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</si>
  <si>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</si>
  <si>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</si>
  <si>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</si>
  <si>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</si>
  <si>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</si>
  <si>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</si>
  <si>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</si>
  <si>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</si>
  <si>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</si>
  <si>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</si>
  <si>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</si>
  <si>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</si>
  <si>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</si>
  <si>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</si>
  <si>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</si>
  <si>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</si>
  <si>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</si>
  <si>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</si>
  <si>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</si>
  <si>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</si>
  <si>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</si>
  <si>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</si>
  <si>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</si>
  <si>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</si>
  <si>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</si>
  <si>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</si>
  <si>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</si>
  <si>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</si>
  <si>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</si>
  <si>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</si>
  <si>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</si>
  <si>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</si>
  <si>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</si>
  <si>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</si>
  <si>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</si>
  <si>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</si>
  <si>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</si>
  <si>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</si>
  <si>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</si>
  <si>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</si>
  <si>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</si>
  <si>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</si>
  <si>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</si>
  <si>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</si>
  <si>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</si>
  <si>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</si>
  <si>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</si>
  <si>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</si>
  <si>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</si>
  <si>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</si>
  <si>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</si>
  <si>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</si>
  <si>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</si>
  <si>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</si>
  <si>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</si>
  <si>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</si>
  <si>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</si>
  <si>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</si>
  <si>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</si>
  <si>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</si>
  <si>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</si>
  <si>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</si>
  <si>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</si>
  <si>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</si>
  <si>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</si>
  <si>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</si>
  <si>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</si>
  <si>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</si>
  <si>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</si>
  <si>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</si>
  <si>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</si>
  <si>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</si>
  <si>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</si>
  <si>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</si>
  <si>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</si>
  <si>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</si>
  <si>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</si>
  <si>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</si>
  <si>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</si>
  <si>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</si>
  <si>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</si>
  <si>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</si>
  <si>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</si>
  <si>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</si>
  <si>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</si>
  <si>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</si>
  <si>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</si>
  <si>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</si>
  <si>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</si>
  <si>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</si>
  <si>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</si>
  <si>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</si>
  <si>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</si>
  <si>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</si>
  <si>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</si>
  <si>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</si>
  <si>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</si>
  <si>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</si>
  <si>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</si>
  <si>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</si>
  <si>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</si>
  <si>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</si>
  <si>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</si>
  <si>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</si>
  <si>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</si>
  <si>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</si>
  <si>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</si>
  <si>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</si>
  <si>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</si>
  <si>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</si>
  <si>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</si>
  <si>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</si>
  <si>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</si>
  <si>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</si>
  <si>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</si>
  <si>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</si>
  <si>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</si>
  <si>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</si>
  <si>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</si>
  <si>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</si>
  <si>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</si>
  <si>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</si>
  <si>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</si>
  <si>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</si>
  <si>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</si>
  <si>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</si>
  <si>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</si>
  <si>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</si>
  <si>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</si>
  <si>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</si>
  <si>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</si>
  <si>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</si>
  <si>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</si>
  <si>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</si>
  <si>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</si>
  <si>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</si>
  <si>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</si>
  <si>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</si>
  <si>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</si>
  <si>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</si>
  <si>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</si>
  <si>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</si>
  <si>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</si>
  <si>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</si>
  <si>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</si>
  <si>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</si>
  <si>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</si>
  <si>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</si>
  <si>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</si>
  <si>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</si>
  <si>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</si>
  <si>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</si>
  <si>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</si>
  <si>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</si>
  <si>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</si>
  <si>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</si>
  <si>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</si>
  <si>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</si>
  <si>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</si>
  <si>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</si>
  <si>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</si>
  <si>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</si>
  <si>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</si>
  <si>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</si>
  <si>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</si>
  <si>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</si>
  <si>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</si>
  <si>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</si>
  <si>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</si>
  <si>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</si>
  <si>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</si>
  <si>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</si>
  <si>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</si>
  <si>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</si>
  <si>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</si>
  <si>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</si>
  <si>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</si>
  <si>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</si>
  <si>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</si>
  <si>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</si>
  <si>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</si>
  <si>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</si>
  <si>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</si>
  <si>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</si>
  <si>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</si>
  <si>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</si>
  <si>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</si>
  <si>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</si>
  <si>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</si>
  <si>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</si>
  <si>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</si>
  <si>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</si>
  <si>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</si>
  <si>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</si>
  <si>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</si>
  <si>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</si>
  <si>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</si>
  <si>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</si>
  <si>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</si>
  <si>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</si>
  <si>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</si>
  <si>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</si>
  <si>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</si>
  <si>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</si>
  <si>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</si>
  <si>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</si>
  <si>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</si>
  <si>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</si>
  <si>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</si>
  <si>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</si>
  <si>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</si>
  <si>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</si>
  <si>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</si>
  <si>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</si>
  <si>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</si>
  <si>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</si>
  <si>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</si>
  <si>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</si>
  <si>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</si>
  <si>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</si>
  <si>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</si>
  <si>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</si>
  <si>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</si>
  <si>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</si>
  <si>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</si>
  <si>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</si>
  <si>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</si>
  <si>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</si>
  <si>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</si>
  <si>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</si>
  <si>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</si>
  <si>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</si>
  <si>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</si>
  <si>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</si>
  <si>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</si>
  <si>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</si>
  <si>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</si>
  <si>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</si>
  <si>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</si>
  <si>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</si>
  <si>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</si>
  <si>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</si>
  <si>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</si>
  <si>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</si>
  <si>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</si>
  <si>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</si>
  <si>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</si>
  <si>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</si>
  <si>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</si>
  <si>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</si>
  <si>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</si>
  <si>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</si>
  <si>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</si>
  <si>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</si>
  <si>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</si>
  <si>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</si>
  <si>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</si>
  <si>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</si>
  <si>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</si>
  <si>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</si>
  <si>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</si>
  <si>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</si>
  <si>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</si>
  <si>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</si>
  <si>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</si>
  <si>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</si>
  <si>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</si>
  <si>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</si>
  <si>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</si>
  <si>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</si>
  <si>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</si>
  <si>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</si>
  <si>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</si>
  <si>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</si>
  <si>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</si>
  <si>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</si>
  <si>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</si>
  <si>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</si>
  <si>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</si>
  <si>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</si>
  <si>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</si>
  <si>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</si>
  <si>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</si>
  <si>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</si>
  <si>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</si>
  <si>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</si>
  <si>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</si>
  <si>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</si>
  <si>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</si>
  <si>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</si>
  <si>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</si>
  <si>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</si>
  <si>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</si>
  <si>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</si>
  <si>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</si>
  <si>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</si>
  <si>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</si>
  <si>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</si>
  <si>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</si>
  <si>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</si>
  <si>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</si>
  <si>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</si>
  <si>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</si>
  <si>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</si>
  <si>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</si>
  <si>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</si>
  <si>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</si>
  <si>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</si>
  <si>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</si>
  <si>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</si>
  <si>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</si>
  <si>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</si>
  <si>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</si>
  <si>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</si>
  <si>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</si>
  <si>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</si>
  <si>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</si>
  <si>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</si>
  <si>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</si>
  <si>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</si>
  <si>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</si>
  <si>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</si>
  <si>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</si>
  <si>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</si>
  <si>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</si>
  <si>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</si>
  <si>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</si>
  <si>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</si>
  <si>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</si>
  <si>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</si>
  <si>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</si>
  <si>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</si>
  <si>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</si>
  <si>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</si>
  <si>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</si>
  <si>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</si>
  <si>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</si>
  <si>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</si>
  <si>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</si>
  <si>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</si>
  <si>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</si>
  <si>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</si>
  <si>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</si>
  <si>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</si>
  <si>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</si>
  <si>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</si>
  <si>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</si>
  <si>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</si>
  <si>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</si>
  <si>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</si>
  <si>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</si>
  <si>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</si>
  <si>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</si>
  <si>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</si>
  <si>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</si>
  <si>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</si>
  <si>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</si>
  <si>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</si>
  <si>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</si>
  <si>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</si>
  <si>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</si>
  <si>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</si>
  <si>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</si>
  <si>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</si>
  <si>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</si>
  <si>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</si>
  <si>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</si>
  <si>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</si>
  <si>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</si>
  <si>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</si>
  <si>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</si>
  <si>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</si>
  <si>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</si>
  <si>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</si>
  <si>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</si>
  <si>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</si>
  <si>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</si>
  <si>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</si>
  <si>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</si>
  <si>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</si>
  <si>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</si>
  <si>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</si>
  <si>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</si>
  <si>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</si>
  <si>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</si>
  <si>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</si>
  <si>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</si>
  <si>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</si>
  <si>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</si>
  <si>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</si>
  <si>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</si>
  <si>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</si>
  <si>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</si>
  <si>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</si>
  <si>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</si>
  <si>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</si>
  <si>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</si>
  <si>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</si>
  <si>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</si>
  <si>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</si>
  <si>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</si>
  <si>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</si>
  <si>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</si>
  <si>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</si>
  <si>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</si>
  <si>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</si>
  <si>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</si>
  <si>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</si>
  <si>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</si>
  <si>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</si>
  <si>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</si>
  <si>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</si>
  <si>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</si>
  <si>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</si>
  <si>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</si>
  <si>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</si>
  <si>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</si>
  <si>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</si>
  <si>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</si>
  <si>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</si>
  <si>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</si>
  <si>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</si>
  <si>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</si>
  <si>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</si>
  <si>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</si>
  <si>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</si>
  <si>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</si>
  <si>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</si>
  <si>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</si>
  <si>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</si>
  <si>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</si>
  <si>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</si>
  <si>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</si>
  <si>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</si>
  <si>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</si>
  <si>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</si>
  <si>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</si>
  <si>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</si>
  <si>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</si>
  <si>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</si>
  <si>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</si>
  <si>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</si>
  <si>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</si>
  <si>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</si>
  <si>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</si>
  <si>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</si>
  <si>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</si>
  <si>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</si>
  <si>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</si>
  <si>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</si>
  <si>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</si>
  <si>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</si>
  <si>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</si>
  <si>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</si>
  <si>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</si>
  <si>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</si>
  <si>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</si>
  <si>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</si>
  <si>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</si>
  <si>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</si>
  <si>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</si>
  <si>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</si>
  <si>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</si>
  <si>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</si>
  <si>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</si>
  <si>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</si>
  <si>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</si>
  <si>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</si>
  <si>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</si>
  <si>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</si>
  <si>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</si>
  <si>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</si>
  <si>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</si>
  <si>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</si>
  <si>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</si>
  <si>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</si>
  <si>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</si>
  <si>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</si>
  <si>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</si>
  <si>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</si>
  <si>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</si>
  <si>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</si>
  <si>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</si>
  <si>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</si>
  <si>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</si>
  <si>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</si>
  <si>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</si>
  <si>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</si>
  <si>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</si>
  <si>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</si>
  <si>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</si>
  <si>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</si>
  <si>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</si>
  <si>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</si>
  <si>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</si>
  <si>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</si>
  <si>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</si>
  <si>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</si>
  <si>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</si>
  <si>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</si>
  <si>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</si>
  <si>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</si>
  <si>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</si>
  <si>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</si>
  <si>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</si>
  <si>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</si>
  <si>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</si>
  <si>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</si>
  <si>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</si>
  <si>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</si>
  <si>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</si>
  <si>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</si>
  <si>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</si>
  <si>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</si>
  <si>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</si>
  <si>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</si>
  <si>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</si>
  <si>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</si>
  <si>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</si>
  <si>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</si>
  <si>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</si>
  <si>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</si>
  <si>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</si>
  <si>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</si>
  <si>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</si>
  <si>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</si>
  <si>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</si>
  <si>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</si>
  <si>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</si>
  <si>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</si>
  <si>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</si>
  <si>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</si>
  <si>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</si>
  <si>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</si>
  <si>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</si>
  <si>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</si>
  <si>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</si>
  <si>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</si>
  <si>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</si>
  <si>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</si>
  <si>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</si>
  <si>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</si>
  <si>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</si>
  <si>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</si>
  <si>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</si>
  <si>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</si>
  <si>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</si>
  <si>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</si>
  <si>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</si>
  <si>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</si>
  <si>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</si>
  <si>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</si>
  <si>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</si>
  <si>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</si>
  <si>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</si>
  <si>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</si>
  <si>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</si>
  <si>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</si>
  <si>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</si>
  <si>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</si>
  <si>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</si>
  <si>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</si>
  <si>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</si>
  <si>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</si>
  <si>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</si>
  <si>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</si>
  <si>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</si>
  <si>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</si>
  <si>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</si>
  <si>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</si>
  <si>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</si>
  <si>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</si>
  <si>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</si>
  <si>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</si>
  <si>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</si>
  <si>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</si>
  <si>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</si>
  <si>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</si>
  <si>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</si>
  <si>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</si>
  <si>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</si>
  <si>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</si>
  <si>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</si>
  <si>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</si>
  <si>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</si>
  <si>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</si>
  <si>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</si>
  <si>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</si>
  <si>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</si>
  <si>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</si>
  <si>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</si>
  <si>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</si>
  <si>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</si>
  <si>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</si>
  <si>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</si>
  <si>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</si>
  <si>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</si>
  <si>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</si>
  <si>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</si>
  <si>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</si>
  <si>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</si>
  <si>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</si>
  <si>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</si>
  <si>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</si>
  <si>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</si>
  <si>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</si>
  <si>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</si>
  <si>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</si>
  <si>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</si>
  <si>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</si>
  <si>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</si>
  <si>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</si>
  <si>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</si>
  <si>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</si>
  <si>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</si>
  <si>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</si>
  <si>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</si>
  <si>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</si>
  <si>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</si>
  <si>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</si>
  <si>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</si>
  <si>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</si>
  <si>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</si>
  <si>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</si>
  <si>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</si>
  <si>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</si>
  <si>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</si>
  <si>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</si>
  <si>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</si>
  <si>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</si>
  <si>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</si>
  <si>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</si>
  <si>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</si>
  <si>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</si>
  <si>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</si>
  <si>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</si>
  <si>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</si>
  <si>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</si>
  <si>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</si>
  <si>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</si>
  <si>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</si>
  <si>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</si>
  <si>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</si>
  <si>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</si>
  <si>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</si>
  <si>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</si>
  <si>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</si>
  <si>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</si>
  <si>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</si>
  <si>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</si>
  <si>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</si>
  <si>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</si>
  <si>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</si>
  <si>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</si>
  <si>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</si>
  <si>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</si>
  <si>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</si>
  <si>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</si>
  <si>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</si>
  <si>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</si>
  <si>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</si>
  <si>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</si>
  <si>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</si>
  <si>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</si>
  <si>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</si>
  <si>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</si>
  <si>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</si>
  <si>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</si>
  <si>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</si>
  <si>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</si>
  <si>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</si>
  <si>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</si>
  <si>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</si>
  <si>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</si>
  <si>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</si>
  <si>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</si>
  <si>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</si>
  <si>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</si>
  <si>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</si>
  <si>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</si>
  <si>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</si>
  <si>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</si>
  <si>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</si>
  <si>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</si>
  <si>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</si>
  <si>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</si>
  <si>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</si>
  <si>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</si>
  <si>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</si>
  <si>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</si>
  <si>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</si>
  <si>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</si>
  <si>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</si>
  <si>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</si>
  <si>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</si>
  <si>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</si>
  <si>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</si>
  <si>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</si>
  <si>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</si>
  <si>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</si>
  <si>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</si>
  <si>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</si>
  <si>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</si>
  <si>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</si>
  <si>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</si>
  <si>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</si>
  <si>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</si>
  <si>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</si>
  <si>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</si>
  <si>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</si>
  <si>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</si>
  <si>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</si>
  <si>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</si>
  <si>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</si>
  <si>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</si>
  <si>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</si>
  <si>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</si>
  <si>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</si>
  <si>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</si>
  <si>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</si>
  <si>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</si>
  <si>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</si>
  <si>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</si>
  <si>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</si>
  <si>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</si>
  <si>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</si>
  <si>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</si>
  <si>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</si>
  <si>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</si>
  <si>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</si>
  <si>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</si>
  <si>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</si>
  <si>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</si>
  <si>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</si>
  <si>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</si>
  <si>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</si>
  <si>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</si>
  <si>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</si>
  <si>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</si>
  <si>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</si>
  <si>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</si>
  <si>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</si>
  <si>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</si>
  <si>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</si>
  <si>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</si>
  <si>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</si>
  <si>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</si>
  <si>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</si>
  <si>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</si>
  <si>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</si>
  <si>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</si>
  <si>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</si>
  <si>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</si>
  <si>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</si>
  <si>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</si>
  <si>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</si>
  <si>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</si>
  <si>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</si>
  <si>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</si>
  <si>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</si>
  <si>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</si>
  <si>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</si>
  <si>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</si>
  <si>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</si>
  <si>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</si>
  <si>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</si>
  <si>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</si>
  <si>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</si>
  <si>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</si>
  <si>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</si>
  <si>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</si>
  <si>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</si>
  <si>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</si>
  <si>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</si>
  <si>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</si>
  <si>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</si>
  <si>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</si>
  <si>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</si>
  <si>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</si>
  <si>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</si>
  <si>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</si>
  <si>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</si>
  <si>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</si>
  <si>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</si>
  <si>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</si>
  <si>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</si>
  <si>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</si>
  <si>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</si>
  <si>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</si>
  <si>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</si>
  <si>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</si>
  <si>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</si>
  <si>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</si>
  <si>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</si>
  <si>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</si>
  <si>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</si>
  <si>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</si>
  <si>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</si>
  <si>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</si>
  <si>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</si>
  <si>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</si>
  <si>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</si>
  <si>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</si>
  <si>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</si>
  <si>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</si>
  <si>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</si>
  <si>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</si>
  <si>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</si>
  <si>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</si>
  <si>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</si>
  <si>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</si>
  <si>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</si>
  <si>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</si>
  <si>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</si>
  <si>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</si>
  <si>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</si>
  <si>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</si>
  <si>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</si>
  <si>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</si>
  <si>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</si>
  <si>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</si>
  <si>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</si>
  <si>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</si>
  <si>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</si>
  <si>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</si>
  <si>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</si>
  <si>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</si>
  <si>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</si>
  <si>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</si>
  <si>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</si>
  <si>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</si>
  <si>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</si>
  <si>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</si>
  <si>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</si>
  <si>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</si>
  <si>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</si>
  <si>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</si>
  <si>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</si>
  <si>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</si>
  <si>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</si>
  <si>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</si>
  <si>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</si>
  <si>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</si>
  <si>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</si>
  <si>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</si>
  <si>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</si>
  <si>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</si>
  <si>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</si>
  <si>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</si>
  <si>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</si>
  <si>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</si>
  <si>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</si>
  <si>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</si>
  <si>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</si>
  <si>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</si>
  <si>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</si>
  <si>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</si>
  <si>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</si>
  <si>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</si>
  <si>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</si>
  <si>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</si>
  <si>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</si>
  <si>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</si>
  <si>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</si>
  <si>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</si>
  <si>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</si>
  <si>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</si>
  <si>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</si>
  <si>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</si>
  <si>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</si>
  <si>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</si>
  <si>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</si>
  <si>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</si>
  <si>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</si>
  <si>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</si>
  <si>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</si>
  <si>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</si>
  <si>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</si>
  <si>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</si>
  <si>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</si>
  <si>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</si>
  <si>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</si>
  <si>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</si>
  <si>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</si>
  <si>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</si>
  <si>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</si>
  <si>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</si>
  <si>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</si>
  <si>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</si>
  <si>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</si>
  <si>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</si>
  <si>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</si>
  <si>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</si>
  <si>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</si>
  <si>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</si>
  <si>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</si>
  <si>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</si>
  <si>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</si>
  <si>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</si>
  <si>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</si>
  <si>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</si>
  <si>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</si>
  <si>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</si>
  <si>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</si>
  <si>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</si>
  <si>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</si>
  <si>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</si>
  <si>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</si>
  <si>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</si>
  <si>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</si>
  <si>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</si>
  <si>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</si>
  <si>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</si>
  <si>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</si>
  <si>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</si>
  <si>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</si>
  <si>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</si>
  <si>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</si>
  <si>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</si>
  <si>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</si>
  <si>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</si>
  <si>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</si>
  <si>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</si>
  <si>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</si>
  <si>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</si>
  <si>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</si>
  <si>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</si>
  <si>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</si>
  <si>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</si>
  <si>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</si>
  <si>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</si>
  <si>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</si>
  <si>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</si>
  <si>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</si>
  <si>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</si>
  <si>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</si>
  <si>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</si>
  <si>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</si>
  <si>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</si>
  <si>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</si>
  <si>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</si>
  <si>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</si>
  <si>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</si>
  <si>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</si>
  <si>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</si>
  <si>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</si>
  <si>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</si>
  <si>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</si>
  <si>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</si>
  <si>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</si>
  <si>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</si>
  <si>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</si>
  <si>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</si>
  <si>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</si>
  <si>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</si>
  <si>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</si>
  <si>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</si>
  <si>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</si>
  <si>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</si>
  <si>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</si>
  <si>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</si>
  <si>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</si>
  <si>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</si>
  <si>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</si>
  <si>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</si>
  <si>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</si>
  <si>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</si>
  <si>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</si>
  <si>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</si>
  <si>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</si>
  <si>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</si>
  <si>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</si>
  <si>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</si>
  <si>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</si>
  <si>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</si>
  <si>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</si>
  <si>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</si>
  <si>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</si>
  <si>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</si>
  <si>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</si>
  <si>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</si>
  <si>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</si>
  <si>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</si>
  <si>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</si>
  <si>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</si>
  <si>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</si>
  <si>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</si>
  <si>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</si>
  <si>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</si>
  <si>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</si>
  <si>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</si>
  <si>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</si>
  <si>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</si>
  <si>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</si>
  <si>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</si>
  <si>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</si>
  <si>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</si>
  <si>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</si>
  <si>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</si>
  <si>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</si>
  <si>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</si>
  <si>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</si>
  <si>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</si>
  <si>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</si>
  <si>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</si>
  <si>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</si>
  <si>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</si>
  <si>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</si>
  <si>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</si>
  <si>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</si>
  <si>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</si>
  <si>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</si>
  <si>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</si>
  <si>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</si>
  <si>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</si>
  <si>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</si>
  <si>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</si>
  <si>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</si>
  <si>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</si>
  <si>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</si>
  <si>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</si>
  <si>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</si>
  <si>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</si>
  <si>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</si>
  <si>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</si>
  <si>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</si>
  <si>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</si>
  <si>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</si>
  <si>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</si>
  <si>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</si>
  <si>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</si>
  <si>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</si>
  <si>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</si>
  <si>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</si>
  <si>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</si>
  <si>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</si>
  <si>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</si>
  <si>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</si>
  <si>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</si>
  <si>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</si>
  <si>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</si>
  <si>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</si>
  <si>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</si>
  <si>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</si>
  <si>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</si>
  <si>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</si>
  <si>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</si>
  <si>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</si>
  <si>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</si>
  <si>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</si>
  <si>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</si>
  <si>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</si>
  <si>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</si>
  <si>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</si>
  <si>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</si>
  <si>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</si>
  <si>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</si>
  <si>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</si>
  <si>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</si>
  <si>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</si>
  <si>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</si>
  <si>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</si>
  <si>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</si>
  <si>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</si>
  <si>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</si>
  <si>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</si>
  <si>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</si>
  <si>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</si>
  <si>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</si>
  <si>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</si>
  <si>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</si>
  <si>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</si>
  <si>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</si>
  <si>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</si>
  <si>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</si>
  <si>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</si>
  <si>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</si>
  <si>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</si>
  <si>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</si>
  <si>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</si>
  <si>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</si>
  <si>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</si>
  <si>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</si>
  <si>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</si>
  <si>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</si>
  <si>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</si>
  <si>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</si>
  <si>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</si>
  <si>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</si>
  <si>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</si>
  <si>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</si>
  <si>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</si>
  <si>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</si>
  <si>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</si>
  <si>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</si>
  <si>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</si>
  <si>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</si>
  <si>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</si>
  <si>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</si>
  <si>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</si>
  <si>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</si>
  <si>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</si>
  <si>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</si>
  <si>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</si>
  <si>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</si>
  <si>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</si>
  <si>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</si>
  <si>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</si>
  <si>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</si>
  <si>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</si>
  <si>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</si>
  <si>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</si>
  <si>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</si>
  <si>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</si>
  <si>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</si>
  <si>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</si>
  <si>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</si>
  <si>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</si>
  <si>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</si>
  <si>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</si>
  <si>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</si>
  <si>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</si>
  <si>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</si>
  <si>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</si>
  <si>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</si>
  <si>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</si>
  <si>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</si>
  <si>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</si>
  <si>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</si>
  <si>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</si>
  <si>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</si>
  <si>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</si>
  <si>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</si>
  <si>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</si>
  <si>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</si>
  <si>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</si>
  <si>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</si>
  <si>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</si>
  <si>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</si>
  <si>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</si>
  <si>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</si>
  <si>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</si>
  <si>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</si>
  <si>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</si>
  <si>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</si>
  <si>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</si>
  <si>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</si>
  <si>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</si>
  <si>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</si>
  <si>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</si>
  <si>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</si>
  <si>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</si>
  <si>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</si>
  <si>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</si>
  <si>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</si>
  <si>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</si>
  <si>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</si>
  <si>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</si>
  <si>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</si>
  <si>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</si>
  <si>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</si>
  <si>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</si>
  <si>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</si>
  <si>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</si>
  <si>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</si>
  <si>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</si>
  <si>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</si>
  <si>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</si>
  <si>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</si>
  <si>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</si>
  <si>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</si>
  <si>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</si>
  <si>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</si>
  <si>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</si>
  <si>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</si>
  <si>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</si>
  <si>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</si>
  <si>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</si>
  <si>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</si>
  <si>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</si>
  <si>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</si>
  <si>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</si>
  <si>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</si>
  <si>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</si>
  <si>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</si>
  <si>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</si>
  <si>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</si>
  <si>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</si>
  <si>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</si>
  <si>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</si>
  <si>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</si>
  <si>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</si>
  <si>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</si>
  <si>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</si>
  <si>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</si>
  <si>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</si>
  <si>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</si>
  <si>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</si>
  <si>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</si>
  <si>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</si>
  <si>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</si>
  <si>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</si>
  <si>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</si>
  <si>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</si>
  <si>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</si>
  <si>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</si>
  <si>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</si>
  <si>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</si>
  <si>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</si>
  <si>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</si>
  <si>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</si>
  <si>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</si>
  <si>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</si>
  <si>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</si>
  <si>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</si>
  <si>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</si>
  <si>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</si>
  <si>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</si>
  <si>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</si>
  <si>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</si>
  <si>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</si>
  <si>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</si>
  <si>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</si>
  <si>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</si>
  <si>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</si>
  <si>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</si>
  <si>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</si>
  <si>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</si>
  <si>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</si>
  <si>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</si>
  <si>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</si>
  <si>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</si>
  <si>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</si>
  <si>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</si>
  <si>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</si>
  <si>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</si>
  <si>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</si>
  <si>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</si>
  <si>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</si>
  <si>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</si>
  <si>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</si>
  <si>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</si>
  <si>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</si>
  <si>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</si>
  <si>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</si>
  <si>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</si>
  <si>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</si>
  <si>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</si>
  <si>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</si>
  <si>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</si>
  <si>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</si>
  <si>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</si>
  <si>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</si>
  <si>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</si>
  <si>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</si>
  <si>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</si>
  <si>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</si>
  <si>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</si>
  <si>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</si>
  <si>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</si>
  <si>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</si>
  <si>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</si>
  <si>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</si>
  <si>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</si>
  <si>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</si>
  <si>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</si>
  <si>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</si>
  <si>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</si>
  <si>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</si>
  <si>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</si>
  <si>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</si>
  <si>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</si>
  <si>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</si>
  <si>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</si>
  <si>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</si>
  <si>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</si>
  <si>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</si>
  <si>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</si>
  <si>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</si>
  <si>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</si>
  <si>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</si>
  <si>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</si>
  <si>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</si>
  <si>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</si>
  <si>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</si>
  <si>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</si>
  <si>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</si>
  <si>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</si>
  <si>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</si>
  <si>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</si>
  <si>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</si>
  <si>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</si>
  <si>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</si>
  <si>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</si>
  <si>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</si>
  <si>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</si>
  <si>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</si>
  <si>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</si>
  <si>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</si>
  <si>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</si>
  <si>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</si>
  <si>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</si>
  <si>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</si>
  <si>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</si>
  <si>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</si>
  <si>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</si>
  <si>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</si>
  <si>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</si>
  <si>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</si>
  <si>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</si>
  <si>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</si>
  <si>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</si>
  <si>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</si>
  <si>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</si>
  <si>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</si>
  <si>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</si>
  <si>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</si>
  <si>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</si>
  <si>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</si>
  <si>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</si>
  <si>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</si>
  <si>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</si>
  <si>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</si>
  <si>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</si>
  <si>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</si>
  <si>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</si>
  <si>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</si>
  <si>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</si>
  <si>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</si>
  <si>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</si>
  <si>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</si>
  <si>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</si>
  <si>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</si>
  <si>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</si>
  <si>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</si>
  <si>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</si>
  <si>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</si>
  <si>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</si>
  <si>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</si>
  <si>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</si>
  <si>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</si>
  <si>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</si>
  <si>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</si>
  <si>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</si>
  <si>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</si>
  <si>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</si>
  <si>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</si>
  <si>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</si>
  <si>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</si>
  <si>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</si>
  <si>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</si>
  <si>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</si>
  <si>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</si>
  <si>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</si>
  <si>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</si>
  <si>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</si>
  <si>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</si>
  <si>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</si>
  <si>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</si>
  <si>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</si>
  <si>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</si>
  <si>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</si>
  <si>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</si>
  <si>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</si>
  <si>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</si>
  <si>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</si>
  <si>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</si>
  <si>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</si>
  <si>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</si>
  <si>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</si>
  <si>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</si>
  <si>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</si>
  <si>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</si>
  <si>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</si>
  <si>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</si>
  <si>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</si>
  <si>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</si>
  <si>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</si>
  <si>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</si>
  <si>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</si>
  <si>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</si>
  <si>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</si>
  <si>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</si>
  <si>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</si>
  <si>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</si>
  <si>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</si>
  <si>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</si>
  <si>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</si>
  <si>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</si>
  <si>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</si>
  <si>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</si>
  <si>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</si>
  <si>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</si>
  <si>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</si>
  <si>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</si>
  <si>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</si>
  <si>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</si>
  <si>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</si>
  <si>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</si>
  <si>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</si>
  <si>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</si>
  <si>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</si>
  <si>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</si>
  <si>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</si>
  <si>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</si>
  <si>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</si>
  <si>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</si>
  <si>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</si>
  <si>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</si>
  <si>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</si>
  <si>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</si>
  <si>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</si>
  <si>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</si>
  <si>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</si>
  <si>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</si>
  <si>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</si>
  <si>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</si>
  <si>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</si>
  <si>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</si>
  <si>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</si>
  <si>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</si>
  <si>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</si>
  <si>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</si>
  <si>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</si>
  <si>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</si>
  <si>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</si>
  <si>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</si>
  <si>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</si>
  <si>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</si>
  <si>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</si>
  <si>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</si>
  <si>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</si>
  <si>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</si>
  <si>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</si>
  <si>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</si>
  <si>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</si>
  <si>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</si>
  <si>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</si>
  <si>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</si>
  <si>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</si>
  <si>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</si>
  <si>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</si>
  <si>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</si>
  <si>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</si>
  <si>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</si>
  <si>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</si>
  <si>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</si>
  <si>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</si>
  <si>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</si>
  <si>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</si>
  <si>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</si>
  <si>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</si>
  <si>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</si>
  <si>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</si>
  <si>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</si>
  <si>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</si>
  <si>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</si>
  <si>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</si>
  <si>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</si>
  <si>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</si>
  <si>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</si>
  <si>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</si>
  <si>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</si>
  <si>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</si>
  <si>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</si>
  <si>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</si>
  <si>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</si>
  <si>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</si>
  <si>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</si>
  <si>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</si>
  <si>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</si>
  <si>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</si>
  <si>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</si>
  <si>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</si>
  <si>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</si>
  <si>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</si>
  <si>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</si>
  <si>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</si>
  <si>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</si>
  <si>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</si>
  <si>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</si>
  <si>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</si>
  <si>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</si>
  <si>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</si>
  <si>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</si>
  <si>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</si>
  <si>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</si>
  <si>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</si>
  <si>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</si>
  <si>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</si>
  <si>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</si>
  <si>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</si>
  <si>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</si>
  <si>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</si>
  <si>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</si>
  <si>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</si>
  <si>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</si>
  <si>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</si>
  <si>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</si>
  <si>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</si>
  <si>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</si>
  <si>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</si>
  <si>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</si>
  <si>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</si>
  <si>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</si>
  <si>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</si>
  <si>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</si>
  <si>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</si>
  <si>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</si>
  <si>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</si>
  <si>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</si>
  <si>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</si>
  <si>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</si>
  <si>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</si>
  <si>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</si>
  <si>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</si>
  <si>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</si>
  <si>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</si>
  <si>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</si>
  <si>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</si>
  <si>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</si>
  <si>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</si>
  <si>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</si>
  <si>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</si>
  <si>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</si>
  <si>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</si>
  <si>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</si>
  <si>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</si>
  <si>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</si>
  <si>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</si>
  <si>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</si>
  <si>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</si>
  <si>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</si>
  <si>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</si>
  <si>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</si>
  <si>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</si>
  <si>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</si>
  <si>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</si>
  <si>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</si>
  <si>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</si>
  <si>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</si>
  <si>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</si>
  <si>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</si>
  <si>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</si>
  <si>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</si>
  <si>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</si>
  <si>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</si>
  <si>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</si>
  <si>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</si>
  <si>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</si>
  <si>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</si>
  <si>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</si>
  <si>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</si>
  <si>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</si>
  <si>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</si>
  <si>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</si>
  <si>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</si>
  <si>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</si>
  <si>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</si>
  <si>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</si>
  <si>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</si>
  <si>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</si>
  <si>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</si>
  <si>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</si>
  <si>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</si>
  <si>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</si>
  <si>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</si>
  <si>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</si>
  <si>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</si>
  <si>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</si>
  <si>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</si>
  <si>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</si>
  <si>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</si>
  <si>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</si>
  <si>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</si>
  <si>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</si>
  <si>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</si>
  <si>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</si>
  <si>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</si>
  <si>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</si>
  <si>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</si>
  <si>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</si>
  <si>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</si>
  <si>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</si>
  <si>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</si>
  <si>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</si>
  <si>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</si>
  <si>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</si>
  <si>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</si>
  <si>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</si>
  <si>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</si>
  <si>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</si>
  <si>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</si>
  <si>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</si>
  <si>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</si>
  <si>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</si>
  <si>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</si>
  <si>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</si>
  <si>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</si>
  <si>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</si>
  <si>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</si>
  <si>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</si>
  <si>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</si>
  <si>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</si>
  <si>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</si>
  <si>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</si>
  <si>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</si>
  <si>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</si>
  <si>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</si>
  <si>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</si>
  <si>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</si>
  <si>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</si>
  <si>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</si>
  <si>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</si>
  <si>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</si>
  <si>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</si>
  <si>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</si>
  <si>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</si>
  <si>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</si>
  <si>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</si>
  <si>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</si>
  <si>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</si>
  <si>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</si>
  <si>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</si>
  <si>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</si>
  <si>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</si>
  <si>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</si>
  <si>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</si>
  <si>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</si>
  <si>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</si>
  <si>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</si>
  <si>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</si>
  <si>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</si>
  <si>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</si>
  <si>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</si>
  <si>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</si>
  <si>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</si>
  <si>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</si>
  <si>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</si>
  <si>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</si>
  <si>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</si>
  <si>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</si>
  <si>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</si>
  <si>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</si>
  <si>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</si>
  <si>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</si>
  <si>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</si>
  <si>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</si>
  <si>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</si>
  <si>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</si>
  <si>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</si>
  <si>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</si>
  <si>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</si>
  <si>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</si>
  <si>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</si>
  <si>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</si>
  <si>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</si>
  <si>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</si>
  <si>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</si>
  <si>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</si>
  <si>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</si>
  <si>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</si>
  <si>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</si>
  <si>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</si>
  <si>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</si>
  <si>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</si>
  <si>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</si>
  <si>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</si>
  <si>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</si>
  <si>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</si>
  <si>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</si>
  <si>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</si>
  <si>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</si>
  <si>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</si>
  <si>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</si>
  <si>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</si>
  <si>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</si>
  <si>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</si>
  <si>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</si>
  <si>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</si>
  <si>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</si>
  <si>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</si>
  <si>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</si>
  <si>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</si>
  <si>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</si>
  <si>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</si>
  <si>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</si>
  <si>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</si>
  <si>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</si>
  <si>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</si>
  <si>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</si>
  <si>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</si>
  <si>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</si>
  <si>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</si>
  <si>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</si>
  <si>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</si>
  <si>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</si>
  <si>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</si>
  <si>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</si>
  <si>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</si>
  <si>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</si>
  <si>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</si>
  <si>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</si>
  <si>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</si>
  <si>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</si>
  <si>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</si>
  <si>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</si>
  <si>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</si>
  <si>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</si>
  <si>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</si>
  <si>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</si>
  <si>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</si>
  <si>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</si>
  <si>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</si>
  <si>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</si>
  <si>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</si>
  <si>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</si>
  <si>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</si>
  <si>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</si>
  <si>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</si>
  <si>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</si>
  <si>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</si>
  <si>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</si>
  <si>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</si>
  <si>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</si>
  <si>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</si>
  <si>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</si>
  <si>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</si>
  <si>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</si>
  <si>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</si>
  <si>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</si>
  <si>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</si>
  <si>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</si>
  <si>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</si>
  <si>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</si>
  <si>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</si>
  <si>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</si>
  <si>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</si>
  <si>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</si>
  <si>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</si>
  <si>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</si>
  <si>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</si>
  <si>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</si>
  <si>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</si>
  <si>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</si>
  <si>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</si>
  <si>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</si>
  <si>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</si>
  <si>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</si>
  <si>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</si>
  <si>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</si>
  <si>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</si>
  <si>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</si>
  <si>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</si>
  <si>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</si>
  <si>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</si>
  <si>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</si>
  <si>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</si>
  <si>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</si>
  <si>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</si>
  <si>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</si>
  <si>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</si>
  <si>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</si>
  <si>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</si>
  <si>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</si>
  <si>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</si>
  <si>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</si>
  <si>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</si>
  <si>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</si>
  <si>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</si>
  <si>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</si>
  <si>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</si>
  <si>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</si>
  <si>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</si>
  <si>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</si>
  <si>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</si>
  <si>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</si>
  <si>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</si>
  <si>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</si>
  <si>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</si>
  <si>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</si>
  <si>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</si>
  <si>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</si>
  <si>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</si>
  <si>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</si>
  <si>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</si>
  <si>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</si>
  <si>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</si>
  <si>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</si>
  <si>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</si>
  <si>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</si>
  <si>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</si>
  <si>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</si>
  <si>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</si>
  <si>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</si>
  <si>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</si>
  <si>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</si>
  <si>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</si>
  <si>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</si>
  <si>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</si>
  <si>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</si>
  <si>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</si>
  <si>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</si>
  <si>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</si>
  <si>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</si>
  <si>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</si>
  <si>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</si>
  <si>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</si>
  <si>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</si>
  <si>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</si>
  <si>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</si>
  <si>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</si>
  <si>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</si>
  <si>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</si>
  <si>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</si>
  <si>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</si>
  <si>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</si>
  <si>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</si>
  <si>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</si>
  <si>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</si>
  <si>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</si>
  <si>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</si>
  <si>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</si>
  <si>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</si>
  <si>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</si>
  <si>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</si>
  <si>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</si>
  <si>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</si>
  <si>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</si>
  <si>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</si>
  <si>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</si>
  <si>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</si>
  <si>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</si>
  <si>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</si>
  <si>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</si>
  <si>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</si>
  <si>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</si>
  <si>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</si>
  <si>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</si>
  <si>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</si>
  <si>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</si>
  <si>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</si>
  <si>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</si>
  <si>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</si>
  <si>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</si>
  <si>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</si>
  <si>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</si>
  <si>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</si>
  <si>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</si>
  <si>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</si>
  <si>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</si>
  <si>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</si>
  <si>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</si>
  <si>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</si>
  <si>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</si>
  <si>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</si>
  <si>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</si>
  <si>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</si>
  <si>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</si>
  <si>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</si>
  <si>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</si>
  <si>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</si>
  <si>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</si>
  <si>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</si>
  <si>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</si>
  <si>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</si>
  <si>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</si>
  <si>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</si>
  <si>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</si>
  <si>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</si>
  <si>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</si>
  <si>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</si>
  <si>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</si>
  <si>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</si>
  <si>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</si>
  <si>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</si>
  <si>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</si>
  <si>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</si>
  <si>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</si>
  <si>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</si>
  <si>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</si>
  <si>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</si>
  <si>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</si>
  <si>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</si>
  <si>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</si>
  <si>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</si>
  <si>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</si>
  <si>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</si>
  <si>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</si>
  <si>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</si>
  <si>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</si>
  <si>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</si>
  <si>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</si>
  <si>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</si>
  <si>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</si>
  <si>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</si>
  <si>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</si>
  <si>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</si>
  <si>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</si>
  <si>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</si>
  <si>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</si>
  <si>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</si>
  <si>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</si>
  <si>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</si>
  <si>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</si>
  <si>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</si>
  <si>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</si>
  <si>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</si>
  <si>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</si>
  <si>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</si>
  <si>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</si>
  <si>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</si>
  <si>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</si>
  <si>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</si>
  <si>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</si>
  <si>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</si>
  <si>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</si>
  <si>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</si>
  <si>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</si>
  <si>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</si>
  <si>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</si>
  <si>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</si>
  <si>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</si>
  <si>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</si>
  <si>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</si>
  <si>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</si>
  <si>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</si>
  <si>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</si>
  <si>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</si>
  <si>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</si>
  <si>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</si>
  <si>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</si>
  <si>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</si>
  <si>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</si>
  <si>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</si>
  <si>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</si>
  <si>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</si>
  <si>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</si>
  <si>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</si>
  <si>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</si>
  <si>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</si>
  <si>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</si>
  <si>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</si>
  <si>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</si>
  <si>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</si>
  <si>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</si>
  <si>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</si>
  <si>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</si>
  <si>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</si>
  <si>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</si>
  <si>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</si>
  <si>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</si>
  <si>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</si>
  <si>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</si>
  <si>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</si>
  <si>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</si>
  <si>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</si>
  <si>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</si>
  <si>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</si>
  <si>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</si>
  <si>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</si>
  <si>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</si>
  <si>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</si>
  <si>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</si>
  <si>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</si>
  <si>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</si>
  <si>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</si>
  <si>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</si>
  <si>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</si>
  <si>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</si>
  <si>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</si>
  <si>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</si>
  <si>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</si>
  <si>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</si>
  <si>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</si>
  <si>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</si>
  <si>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</si>
  <si>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</si>
  <si>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</si>
  <si>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</si>
  <si>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</si>
  <si>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</si>
  <si>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</si>
  <si>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</si>
  <si>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</si>
  <si>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</si>
  <si>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</si>
  <si>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</si>
  <si>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</si>
  <si>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</si>
  <si>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</si>
  <si>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</si>
  <si>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</si>
  <si>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</si>
  <si>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</si>
  <si>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</si>
  <si>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</si>
  <si>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</si>
  <si>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</si>
  <si>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</si>
  <si>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</si>
  <si>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</si>
  <si>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</si>
  <si>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</si>
  <si>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</si>
  <si>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</si>
  <si>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</si>
  <si>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</si>
  <si>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</si>
  <si>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</si>
  <si>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</si>
  <si>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</si>
  <si>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</si>
  <si>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</si>
  <si>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</si>
  <si>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</si>
  <si>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</si>
  <si>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</si>
  <si>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</si>
  <si>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</si>
  <si>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</si>
  <si>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</si>
  <si>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</si>
  <si>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</si>
  <si>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</si>
  <si>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</si>
  <si>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</si>
  <si>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</si>
  <si>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</si>
  <si>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</si>
  <si>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</si>
  <si>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</si>
  <si>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</si>
  <si>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</si>
  <si>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</si>
  <si>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</si>
  <si>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</si>
  <si>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</si>
  <si>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</si>
  <si>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</si>
  <si>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</si>
  <si>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</si>
  <si>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</si>
  <si>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</si>
  <si>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</si>
  <si>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</si>
  <si>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</si>
  <si>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</si>
  <si>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</si>
  <si>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</si>
  <si>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</si>
  <si>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</si>
  <si>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</si>
  <si>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</si>
  <si>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</si>
  <si>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</si>
  <si>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</si>
  <si>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</si>
  <si>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</si>
  <si>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</si>
  <si>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</si>
  <si>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</si>
  <si>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</si>
  <si>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</si>
  <si>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</si>
  <si>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</si>
  <si>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</si>
  <si>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</si>
  <si>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</si>
  <si>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</si>
  <si>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</si>
  <si>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</si>
  <si>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</si>
  <si>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</si>
  <si>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</si>
  <si>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</si>
  <si>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</si>
  <si>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</si>
  <si>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</si>
  <si>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</si>
  <si>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</si>
  <si>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</si>
  <si>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</si>
  <si>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</si>
  <si>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</si>
  <si>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</si>
  <si>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</si>
  <si>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</si>
  <si>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</si>
  <si>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</si>
  <si>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</si>
  <si>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</si>
  <si>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</si>
  <si>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</si>
  <si>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</si>
  <si>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</si>
  <si>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</si>
  <si>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</si>
  <si>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</si>
  <si>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</si>
  <si>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</si>
  <si>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</si>
  <si>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</si>
  <si>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</si>
  <si>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</si>
  <si>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</si>
  <si>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</si>
  <si>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</si>
  <si>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</si>
  <si>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</si>
  <si>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</si>
  <si>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</si>
  <si>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</si>
  <si>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</si>
  <si>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</si>
  <si>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</si>
  <si>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</si>
  <si>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</si>
  <si>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</si>
  <si>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</si>
  <si>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</si>
  <si>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</si>
  <si>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</si>
  <si>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</si>
  <si>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</si>
  <si>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</si>
  <si>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</si>
  <si>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</si>
  <si>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</si>
  <si>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</si>
  <si>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</si>
  <si>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</si>
  <si>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</si>
  <si>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</si>
  <si>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</si>
  <si>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</si>
  <si>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</si>
  <si>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</si>
  <si>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</si>
  <si>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</si>
  <si>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</si>
  <si>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</si>
  <si>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</si>
  <si>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</si>
  <si>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</si>
  <si>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</si>
  <si>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</si>
  <si>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</si>
  <si>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</si>
  <si>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</si>
  <si>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</si>
  <si>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</si>
  <si>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</si>
  <si>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</si>
  <si>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</si>
  <si>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</si>
  <si>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</si>
  <si>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</si>
  <si>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</si>
  <si>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</si>
  <si>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</si>
  <si>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</si>
  <si>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</si>
  <si>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</si>
  <si>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</si>
  <si>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</si>
  <si>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</si>
  <si>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</si>
  <si>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</si>
  <si>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</si>
  <si>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</si>
  <si>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</si>
  <si>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</si>
  <si>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</si>
  <si>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</si>
  <si>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</si>
  <si>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</si>
  <si>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</si>
  <si>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</si>
  <si>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</si>
  <si>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</si>
  <si>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</si>
  <si>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</si>
  <si>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</si>
  <si>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</si>
  <si>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</si>
  <si>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</si>
  <si>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</si>
  <si>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</si>
  <si>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</si>
  <si>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</si>
  <si>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</si>
  <si>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</si>
  <si>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</si>
  <si>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</si>
  <si>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</si>
  <si>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</si>
  <si>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</si>
  <si>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</si>
  <si>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</si>
  <si>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</si>
  <si>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</si>
  <si>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</si>
  <si>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</si>
  <si>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</si>
  <si>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</si>
  <si>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</si>
  <si>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</si>
  <si>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</si>
  <si>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</si>
  <si>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</si>
  <si>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</si>
  <si>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</si>
  <si>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</si>
  <si>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</si>
  <si>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</si>
  <si>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</si>
  <si>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</si>
  <si>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</si>
  <si>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</si>
  <si>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</si>
  <si>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</si>
  <si>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</si>
  <si>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</si>
  <si>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</si>
  <si>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</si>
  <si>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</si>
  <si>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</si>
  <si>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</si>
  <si>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</si>
  <si>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</si>
  <si>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</si>
  <si>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</si>
  <si>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</si>
  <si>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</si>
  <si>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</si>
  <si>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</si>
  <si>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</si>
  <si>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</si>
  <si>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</si>
  <si>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</si>
  <si>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</si>
  <si>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</si>
  <si>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</si>
  <si>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</si>
  <si>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</si>
  <si>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</si>
  <si>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</si>
  <si>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</si>
  <si>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</si>
  <si>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</si>
  <si>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</si>
  <si>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</si>
  <si>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</si>
  <si>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</si>
  <si>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</si>
  <si>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</si>
  <si>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</si>
  <si>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</si>
  <si>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</si>
  <si>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</si>
  <si>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</si>
  <si>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</si>
  <si>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</si>
  <si>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</si>
  <si>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</si>
  <si>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</si>
  <si>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</si>
  <si>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</si>
  <si>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</si>
  <si>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</si>
  <si>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</si>
  <si>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</si>
  <si>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</si>
  <si>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</si>
  <si>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</si>
  <si>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</si>
  <si>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</si>
  <si>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</si>
  <si>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</si>
  <si>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</si>
  <si>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</si>
  <si>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</si>
  <si>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</si>
  <si>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</si>
  <si>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</si>
  <si>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</si>
  <si>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</si>
  <si>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</si>
  <si>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</si>
  <si>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</si>
  <si>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</si>
  <si>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</si>
  <si>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</si>
  <si>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</si>
  <si>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</si>
  <si>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</si>
  <si>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</si>
  <si>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</si>
  <si>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</si>
  <si>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</si>
  <si>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</si>
  <si>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</si>
  <si>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</si>
  <si>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</si>
  <si>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</si>
  <si>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</si>
  <si>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</si>
  <si>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</si>
  <si>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</si>
  <si>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</si>
  <si>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</si>
  <si>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</si>
  <si>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</si>
  <si>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</si>
  <si>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</si>
  <si>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</si>
  <si>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</si>
  <si>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</si>
  <si>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</si>
  <si>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</si>
  <si>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</si>
  <si>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</si>
  <si>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</si>
  <si>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</si>
  <si>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</si>
  <si>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</si>
  <si>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</si>
  <si>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</si>
  <si>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</si>
  <si>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</si>
  <si>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</si>
  <si>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</si>
  <si>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</si>
  <si>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</si>
  <si>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</si>
  <si>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</si>
  <si>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</si>
  <si>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</si>
  <si>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</si>
  <si>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</si>
  <si>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</si>
  <si>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</si>
  <si>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</si>
  <si>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</si>
  <si>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</si>
  <si>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</si>
  <si>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</si>
  <si>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</si>
  <si>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</si>
  <si>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</si>
  <si>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</si>
  <si>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</si>
  <si>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</si>
  <si>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</si>
  <si>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</si>
  <si>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</si>
  <si>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</si>
  <si>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</si>
  <si>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</si>
  <si>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</si>
  <si>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</si>
  <si>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</si>
  <si>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</si>
  <si>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</si>
  <si>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</si>
  <si>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</si>
  <si>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</si>
  <si>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</si>
  <si>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</si>
  <si>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</si>
  <si>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</si>
  <si>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</si>
  <si>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</si>
  <si>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</si>
  <si>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</si>
  <si>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</si>
  <si>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</si>
  <si>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</si>
  <si>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</si>
  <si>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</si>
  <si>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</si>
  <si>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</si>
  <si>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</si>
  <si>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</si>
  <si>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</si>
  <si>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</si>
  <si>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</si>
  <si>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</si>
  <si>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</si>
  <si>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</si>
  <si>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</si>
  <si>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</si>
  <si>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</si>
  <si>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</si>
  <si>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</si>
  <si>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</si>
  <si>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</si>
  <si>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</si>
  <si>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</si>
  <si>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</si>
  <si>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</si>
  <si>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</si>
  <si>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</si>
  <si>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</si>
  <si>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</si>
  <si>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</si>
  <si>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</si>
  <si>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</si>
  <si>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</si>
  <si>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</si>
  <si>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</si>
  <si>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</si>
  <si>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</si>
  <si>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</si>
  <si>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</si>
  <si>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</si>
  <si>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</si>
  <si>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</si>
  <si>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</si>
  <si>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</si>
  <si>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</si>
  <si>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</si>
  <si>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</si>
  <si>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</si>
  <si>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</si>
  <si>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</si>
  <si>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</si>
  <si>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</si>
  <si>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</si>
  <si>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</si>
  <si>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</si>
  <si>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</si>
  <si>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</si>
  <si>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</si>
  <si>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</si>
  <si>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</si>
  <si>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</si>
  <si>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</si>
  <si>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</si>
  <si>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</si>
  <si>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</si>
  <si>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</si>
  <si>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</si>
  <si>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</si>
  <si>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</si>
  <si>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</si>
  <si>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</si>
  <si>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</si>
  <si>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</si>
  <si>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</si>
  <si>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</si>
  <si>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</si>
  <si>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</si>
  <si>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</si>
  <si>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</si>
  <si>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</si>
  <si>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</si>
  <si>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</si>
  <si>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</si>
  <si>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</si>
  <si>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</si>
  <si>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</si>
  <si>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</si>
  <si>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</si>
  <si>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</si>
  <si>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</si>
  <si>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</si>
  <si>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</si>
  <si>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</si>
  <si>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</si>
  <si>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</si>
  <si>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</si>
  <si>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</si>
  <si>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</si>
  <si>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</si>
  <si>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</si>
  <si>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</si>
  <si>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</si>
  <si>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</si>
  <si>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</si>
  <si>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</si>
  <si>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</si>
  <si>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</si>
  <si>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</si>
  <si>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</si>
  <si>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</si>
  <si>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</si>
  <si>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</si>
  <si>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</si>
  <si>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</si>
  <si>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</si>
  <si>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</si>
  <si>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</si>
  <si>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</si>
  <si>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</si>
  <si>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</si>
  <si>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</si>
  <si>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</si>
  <si>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</si>
  <si>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</si>
  <si>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</si>
  <si>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</si>
  <si>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</si>
  <si>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</si>
  <si>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</si>
  <si>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</si>
  <si>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</si>
  <si>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</si>
  <si>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</si>
  <si>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</si>
  <si>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</si>
  <si>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</si>
  <si>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</si>
  <si>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</si>
  <si>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</si>
  <si>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</si>
  <si>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</si>
  <si>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</si>
  <si>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</si>
  <si>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</si>
  <si>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</si>
  <si>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</si>
  <si>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</si>
  <si>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</si>
  <si>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</si>
  <si>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</si>
  <si>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</si>
  <si>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</si>
  <si>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</si>
  <si>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</si>
  <si>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</si>
  <si>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</si>
  <si>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</si>
  <si>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</si>
  <si>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</si>
  <si>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</si>
  <si>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</si>
  <si>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</si>
  <si>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</si>
  <si>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</si>
  <si>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</si>
  <si>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</si>
  <si>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</si>
  <si>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</si>
  <si>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</si>
  <si>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</si>
  <si>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</si>
  <si>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</si>
  <si>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</si>
  <si>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</si>
  <si>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</si>
  <si>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</si>
  <si>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</si>
  <si>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</si>
  <si>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</si>
  <si>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</si>
  <si>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</si>
  <si>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</si>
  <si>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</si>
  <si>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</si>
  <si>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</si>
  <si>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</si>
  <si>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</si>
  <si>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</si>
  <si>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</si>
  <si>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</si>
  <si>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</si>
  <si>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</si>
  <si>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</si>
  <si>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</si>
  <si>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</si>
  <si>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</si>
  <si>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</si>
  <si>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</si>
  <si>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</si>
  <si>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</si>
  <si>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</si>
  <si>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</si>
  <si>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</si>
  <si>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</si>
  <si>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</si>
  <si>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</si>
  <si>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</si>
  <si>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</si>
  <si>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</si>
  <si>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</si>
  <si>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</si>
  <si>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</si>
  <si>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</si>
  <si>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</si>
  <si>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</si>
  <si>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</si>
  <si>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</si>
  <si>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</si>
  <si>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</si>
  <si>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</si>
  <si>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</si>
  <si>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</si>
  <si>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</si>
  <si>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</si>
  <si>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</si>
  <si>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</si>
  <si>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</si>
  <si>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</si>
  <si>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</si>
  <si>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</si>
  <si>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</si>
  <si>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</si>
  <si>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</si>
  <si>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</si>
  <si>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</si>
  <si>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</si>
  <si>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</si>
  <si>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</si>
  <si>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</si>
  <si>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</si>
  <si>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</si>
  <si>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</si>
  <si>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</si>
  <si>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</si>
  <si>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</si>
  <si>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</si>
  <si>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</si>
  <si>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</si>
  <si>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</si>
  <si>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</si>
  <si>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</si>
  <si>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</si>
  <si>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</si>
  <si>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</si>
  <si>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</si>
  <si>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</si>
  <si>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</si>
  <si>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</si>
  <si>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</si>
  <si>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</si>
  <si>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</si>
  <si>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</si>
  <si>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</si>
  <si>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</si>
  <si>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</si>
  <si>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</si>
  <si>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</si>
  <si>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</si>
  <si>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</si>
  <si>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</si>
  <si>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</si>
  <si>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</si>
  <si>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</si>
  <si>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</si>
  <si>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</si>
  <si>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</si>
  <si>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</si>
  <si>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</si>
  <si>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</si>
  <si>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</si>
  <si>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</si>
  <si>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</si>
  <si>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</si>
  <si>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</si>
  <si>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</si>
  <si>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</si>
  <si>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</si>
  <si>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</si>
  <si>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</si>
  <si>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</si>
  <si>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</si>
  <si>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</si>
  <si>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</si>
  <si>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</si>
  <si>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</si>
  <si>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</si>
  <si>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</si>
  <si>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</si>
  <si>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</si>
  <si>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</si>
  <si>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</si>
  <si>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</si>
  <si>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</si>
  <si>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</si>
  <si>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</si>
  <si>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</si>
  <si>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</si>
  <si>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</si>
  <si>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</si>
  <si>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</si>
  <si>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</si>
  <si>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</si>
  <si>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</si>
  <si>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</si>
  <si>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</si>
  <si>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</si>
  <si>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</si>
  <si>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</si>
  <si>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</si>
  <si>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</si>
  <si>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</si>
  <si>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</si>
  <si>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</si>
  <si>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</si>
  <si>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</si>
  <si>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</si>
  <si>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</si>
  <si>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</si>
  <si>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</si>
  <si>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</si>
  <si>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</si>
  <si>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</si>
  <si>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</si>
  <si>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</si>
  <si>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</si>
  <si>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</si>
  <si>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</si>
  <si>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</si>
  <si>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</si>
  <si>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</si>
  <si>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</si>
  <si>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</si>
  <si>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</si>
  <si>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</si>
  <si>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</si>
  <si>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</si>
  <si>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</si>
  <si>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</si>
  <si>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</si>
  <si>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</si>
  <si>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</si>
  <si>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</si>
  <si>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</si>
  <si>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</si>
  <si>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</si>
  <si>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</si>
  <si>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</si>
  <si>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</si>
  <si>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</si>
  <si>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</si>
  <si>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</si>
  <si>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</si>
  <si>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</si>
  <si>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</si>
  <si>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</si>
  <si>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</si>
  <si>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</si>
  <si>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</si>
  <si>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</si>
  <si>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</si>
  <si>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</si>
  <si>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</si>
  <si>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</si>
  <si>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</si>
  <si>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</si>
  <si>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</si>
  <si>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</si>
  <si>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</si>
  <si>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</si>
  <si>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</si>
  <si>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</si>
  <si>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</si>
  <si>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</si>
  <si>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</si>
  <si>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</si>
  <si>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</si>
  <si>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</si>
  <si>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</si>
  <si>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</si>
  <si>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</si>
  <si>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</si>
  <si>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</si>
  <si>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</si>
  <si>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</si>
  <si>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</si>
  <si>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</si>
  <si>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</si>
  <si>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</si>
  <si>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</si>
  <si>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</si>
  <si>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</si>
  <si>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</si>
  <si>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</si>
  <si>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</si>
  <si>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</si>
  <si>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</si>
  <si>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</si>
  <si>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</si>
  <si>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</si>
  <si>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</si>
  <si>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</si>
  <si>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</si>
  <si>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</si>
  <si>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</si>
  <si>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</si>
  <si>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</si>
  <si>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</si>
  <si>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</si>
  <si>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</si>
  <si>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</si>
  <si>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</si>
  <si>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</si>
  <si>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</si>
  <si>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</si>
  <si>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</si>
  <si>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</si>
  <si>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</si>
  <si>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</si>
  <si>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</si>
  <si>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</si>
  <si>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</si>
  <si>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</si>
  <si>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</si>
  <si>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</si>
  <si>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</si>
  <si>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</si>
  <si>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</si>
  <si>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</si>
  <si>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</si>
  <si>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</si>
  <si>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</si>
  <si>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</si>
  <si>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</si>
  <si>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</si>
  <si>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</si>
  <si>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</si>
  <si>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</si>
  <si>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</si>
  <si>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</si>
  <si>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</si>
  <si>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</si>
  <si>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</si>
  <si>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</si>
  <si>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</si>
  <si>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</si>
  <si>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</si>
  <si>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</si>
  <si>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</si>
  <si>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</si>
  <si>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</si>
  <si>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</si>
  <si>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</si>
  <si>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</si>
  <si>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</si>
  <si>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</si>
  <si>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</si>
  <si>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</si>
  <si>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</si>
  <si>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</si>
  <si>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</si>
  <si>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</si>
  <si>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</si>
  <si>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</si>
  <si>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</si>
  <si>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</si>
  <si>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</si>
  <si>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</si>
  <si>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</si>
  <si>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</si>
  <si>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</si>
  <si>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</si>
  <si>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</si>
  <si>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</si>
  <si>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</si>
  <si>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</si>
  <si>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</si>
  <si>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</si>
  <si>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</si>
  <si>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</si>
  <si>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</si>
  <si>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</si>
  <si>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</si>
  <si>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</si>
  <si>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</si>
  <si>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</si>
  <si>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</si>
  <si>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</si>
  <si>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</si>
  <si>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</si>
  <si>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</si>
  <si>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</si>
  <si>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</si>
  <si>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</si>
  <si>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</si>
  <si>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</si>
  <si>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</si>
  <si>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</si>
  <si>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</si>
  <si>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</si>
  <si>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</si>
  <si>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</si>
  <si>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</si>
  <si>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</si>
  <si>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</si>
  <si>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</si>
  <si>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</si>
  <si>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</si>
  <si>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</si>
  <si>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</si>
  <si>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</si>
  <si>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</si>
  <si>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</si>
  <si>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</si>
  <si>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</si>
  <si>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</si>
  <si>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</si>
  <si>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</si>
  <si>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</si>
  <si>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</si>
  <si>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</si>
  <si>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</si>
  <si>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</si>
  <si>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</si>
  <si>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</si>
  <si>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</si>
  <si>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</si>
  <si>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</si>
  <si>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</si>
  <si>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</si>
  <si>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</si>
  <si>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</si>
  <si>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</si>
  <si>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</si>
  <si>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</si>
  <si>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</si>
  <si>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</si>
  <si>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</si>
  <si>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</si>
  <si>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</si>
  <si>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</si>
  <si>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</si>
  <si>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</si>
  <si>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</si>
  <si>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</si>
  <si>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</si>
  <si>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</si>
  <si>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</si>
  <si>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</si>
  <si>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</si>
  <si>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</si>
  <si>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</si>
  <si>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</si>
  <si>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</si>
  <si>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</si>
  <si>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</si>
  <si>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</si>
  <si>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</si>
  <si>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</si>
  <si>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</si>
  <si>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</si>
  <si>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</si>
  <si>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</si>
  <si>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</si>
  <si>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</si>
  <si>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</si>
  <si>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</si>
  <si>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</si>
  <si>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</si>
  <si>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</si>
  <si>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</si>
  <si>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</si>
  <si>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</si>
  <si>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</si>
  <si>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</si>
  <si>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</si>
  <si>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</si>
  <si>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</si>
  <si>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</si>
  <si>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</si>
  <si>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</si>
  <si>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</si>
  <si>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</si>
  <si>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</si>
  <si>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</si>
  <si>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</si>
  <si>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</si>
  <si>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</si>
  <si>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</si>
  <si>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</si>
  <si>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</si>
  <si>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</si>
  <si>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</si>
  <si>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</si>
  <si>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</si>
  <si>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</si>
  <si>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</si>
  <si>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</si>
  <si>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</si>
  <si>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</si>
  <si>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</si>
  <si>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</si>
  <si>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</si>
  <si>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</si>
  <si>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</si>
  <si>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</si>
  <si>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</si>
  <si>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</si>
  <si>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</si>
  <si>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</si>
  <si>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</si>
  <si>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</si>
  <si>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</si>
  <si>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</si>
  <si>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</si>
  <si>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</si>
  <si>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</si>
  <si>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</si>
  <si>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</si>
  <si>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</si>
  <si>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</si>
  <si>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</si>
  <si>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</si>
  <si>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</si>
  <si>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</si>
  <si>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</si>
  <si>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</si>
  <si>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</si>
  <si>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</si>
  <si>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</si>
  <si>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</si>
  <si>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</si>
  <si>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</si>
  <si>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</si>
  <si>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</si>
  <si>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</si>
  <si>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</si>
  <si>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</si>
  <si>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</si>
  <si>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</si>
  <si>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</si>
  <si>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</si>
  <si>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</si>
  <si>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</si>
  <si>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</si>
  <si>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</si>
  <si>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</si>
  <si>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</si>
  <si>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</si>
  <si>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</si>
  <si>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</si>
  <si>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</si>
  <si>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</si>
  <si>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</si>
  <si>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</si>
  <si>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</si>
  <si>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</si>
  <si>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</si>
  <si>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</si>
  <si>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</si>
  <si>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</si>
  <si>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</si>
  <si>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</si>
  <si>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</si>
  <si>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</si>
  <si>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</si>
  <si>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</si>
  <si>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</si>
  <si>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</si>
  <si>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</si>
  <si>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</si>
  <si>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</si>
  <si>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</si>
  <si>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</si>
  <si>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</si>
  <si>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</si>
  <si>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</si>
  <si>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</si>
  <si>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</si>
  <si>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</si>
  <si>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</si>
  <si>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</si>
  <si>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</si>
  <si>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</si>
  <si>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</si>
  <si>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</si>
  <si>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</si>
  <si>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</si>
  <si>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</si>
  <si>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</si>
  <si>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</si>
  <si>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</si>
  <si>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</si>
  <si>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</si>
  <si>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</si>
  <si>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</si>
  <si>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</si>
  <si>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</si>
  <si>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</si>
  <si>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</si>
  <si>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</si>
  <si>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</si>
  <si>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</si>
  <si>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</si>
  <si>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</si>
  <si>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</si>
  <si>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</si>
  <si>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</si>
  <si>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</si>
  <si>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</si>
  <si>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</si>
  <si>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</si>
  <si>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</si>
  <si>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</si>
  <si>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</si>
  <si>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</si>
  <si>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</si>
  <si>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</si>
  <si>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</si>
  <si>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</si>
  <si>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</si>
  <si>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</si>
  <si>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</si>
  <si>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</si>
  <si>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</si>
  <si>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</si>
  <si>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</si>
  <si>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</si>
  <si>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</si>
  <si>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</si>
  <si>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</si>
  <si>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</si>
  <si>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</si>
  <si>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</si>
  <si>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</si>
  <si>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</si>
  <si>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</si>
  <si>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</si>
  <si>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</si>
  <si>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</si>
  <si>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</si>
  <si>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</si>
  <si>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</si>
  <si>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</si>
  <si>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</si>
  <si>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</si>
  <si>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</si>
  <si>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</si>
  <si>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</si>
  <si>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</si>
  <si>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</si>
  <si>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</si>
  <si>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</si>
  <si>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</si>
  <si>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</si>
  <si>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</si>
  <si>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</si>
  <si>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</si>
  <si>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</si>
  <si>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</si>
  <si>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</si>
  <si>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</si>
  <si>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</si>
  <si>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</si>
  <si>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</si>
  <si>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</si>
  <si>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</si>
  <si>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</si>
  <si>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</si>
  <si>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</si>
  <si>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</si>
  <si>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</si>
  <si>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</si>
  <si>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</si>
  <si>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</si>
  <si>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</si>
  <si>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</si>
  <si>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</si>
  <si>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</si>
  <si>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</si>
  <si>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</si>
  <si>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</si>
  <si>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</si>
  <si>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</si>
  <si>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</si>
  <si>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</si>
  <si>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</si>
  <si>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</si>
  <si>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</si>
  <si>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</si>
  <si>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</si>
  <si>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</si>
  <si>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</si>
  <si>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</si>
  <si>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</si>
  <si>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</si>
  <si>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</si>
  <si>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</si>
  <si>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</si>
  <si>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</si>
  <si>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</si>
  <si>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</si>
  <si>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</si>
  <si>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</si>
  <si>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</si>
  <si>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</si>
  <si>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</si>
  <si>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</si>
  <si>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</si>
  <si>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</si>
  <si>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</si>
  <si>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</si>
  <si>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</si>
  <si>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</si>
  <si>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</si>
  <si>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</si>
  <si>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</si>
  <si>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</si>
  <si>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</si>
  <si>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</si>
  <si>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</si>
  <si>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</si>
  <si>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</si>
  <si>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</si>
  <si>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</si>
  <si>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</si>
  <si>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</si>
  <si>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</si>
  <si>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</si>
  <si>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</si>
  <si>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</si>
  <si>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</si>
  <si>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</si>
  <si>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</si>
  <si>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</si>
  <si>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</si>
  <si>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</si>
  <si>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</si>
  <si>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</si>
  <si>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</si>
  <si>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</si>
  <si>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</si>
  <si>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</si>
  <si>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</si>
  <si>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</si>
  <si>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</si>
  <si>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</si>
  <si>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</si>
  <si>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</si>
  <si>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</si>
  <si>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</si>
  <si>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</si>
  <si>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</si>
  <si>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</si>
  <si>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</si>
  <si>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</si>
  <si>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</si>
  <si>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</si>
  <si>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</si>
  <si>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</si>
  <si>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</si>
  <si>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</si>
  <si>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</si>
  <si>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</si>
  <si>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</si>
  <si>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</si>
  <si>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</si>
  <si>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</si>
  <si>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</si>
  <si>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</si>
  <si>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</si>
  <si>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</si>
  <si>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</si>
  <si>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</si>
  <si>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</si>
  <si>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</si>
  <si>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</si>
  <si>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</si>
  <si>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</si>
  <si>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</si>
  <si>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</si>
  <si>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</si>
  <si>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</si>
  <si>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</si>
  <si>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</si>
  <si>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</si>
  <si>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</si>
  <si>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</si>
  <si>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</si>
  <si>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</si>
  <si>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</si>
  <si>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</si>
  <si>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</si>
  <si>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</si>
  <si>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</si>
  <si>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</si>
  <si>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</si>
  <si>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</si>
  <si>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</si>
  <si>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</si>
  <si>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</si>
  <si>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</si>
  <si>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</si>
  <si>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</si>
  <si>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</si>
  <si>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</si>
  <si>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</si>
  <si>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</si>
  <si>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</si>
  <si>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</si>
  <si>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</si>
  <si>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</si>
  <si>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</si>
  <si>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</si>
  <si>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</si>
  <si>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</si>
  <si>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</si>
  <si>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</si>
  <si>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</si>
  <si>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</si>
  <si>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</si>
  <si>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</si>
  <si>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</si>
  <si>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</si>
  <si>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</si>
  <si>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</si>
  <si>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</si>
  <si>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</si>
  <si>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</si>
  <si>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</si>
  <si>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</si>
  <si>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</si>
  <si>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</si>
  <si>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</si>
  <si>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</si>
  <si>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</si>
  <si>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</si>
  <si>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</si>
  <si>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</si>
  <si>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</si>
  <si>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</si>
  <si>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</si>
  <si>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</si>
  <si>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</si>
  <si>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</si>
  <si>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</si>
  <si>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</si>
  <si>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</si>
  <si>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</si>
  <si>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</si>
  <si>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</si>
  <si>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</si>
  <si>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</si>
  <si>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</si>
  <si>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</si>
  <si>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</si>
  <si>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</si>
  <si>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</si>
  <si>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</si>
  <si>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</si>
  <si>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</si>
  <si>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</si>
  <si>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</si>
  <si>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</si>
  <si>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</si>
  <si>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</si>
  <si>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</si>
  <si>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</si>
  <si>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</si>
  <si>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</si>
  <si>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</si>
  <si>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</si>
  <si>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</si>
  <si>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</si>
  <si>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</si>
  <si>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</si>
  <si>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</si>
  <si>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</si>
  <si>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</si>
  <si>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</si>
  <si>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</si>
  <si>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</si>
  <si>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</si>
  <si>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</si>
  <si>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</si>
  <si>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</si>
  <si>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</si>
  <si>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</si>
  <si>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</si>
  <si>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</si>
  <si>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</si>
  <si>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</si>
  <si>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</si>
  <si>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</si>
  <si>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</si>
  <si>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</si>
  <si>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</si>
  <si>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</si>
  <si>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</si>
  <si>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</si>
  <si>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</si>
  <si>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</si>
  <si>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</si>
  <si>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</si>
  <si>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</si>
  <si>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</si>
  <si>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</si>
  <si>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</si>
  <si>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</si>
  <si>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</si>
  <si>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</si>
  <si>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</si>
  <si>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</si>
  <si>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</si>
  <si>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</si>
  <si>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</si>
  <si>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</si>
  <si>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</si>
  <si>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</si>
  <si>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</si>
  <si>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</si>
  <si>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</si>
  <si>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</si>
  <si>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</si>
  <si>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</si>
  <si>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</si>
  <si>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</si>
  <si>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</si>
  <si>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</si>
  <si>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</si>
  <si>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</si>
  <si>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</si>
  <si>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</si>
  <si>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</si>
  <si>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</si>
  <si>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</si>
  <si>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</si>
  <si>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</si>
  <si>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</si>
  <si>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</si>
  <si>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</si>
  <si>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</si>
  <si>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</si>
  <si>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</si>
  <si>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</si>
  <si>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</si>
  <si>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</si>
  <si>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</si>
  <si>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</si>
  <si>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</si>
  <si>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</si>
  <si>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</si>
  <si>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</si>
  <si>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</si>
  <si>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</si>
  <si>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</si>
  <si>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</si>
  <si>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</si>
  <si>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</si>
  <si>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</si>
  <si>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</si>
  <si>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</si>
  <si>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</si>
  <si>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</si>
  <si>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</si>
  <si>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</si>
  <si>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</si>
  <si>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</si>
  <si>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</si>
  <si>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</si>
  <si>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</si>
  <si>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</si>
  <si>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</si>
  <si>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</si>
  <si>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</si>
  <si>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</si>
  <si>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</si>
  <si>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</si>
  <si>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</si>
  <si>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</si>
  <si>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</si>
  <si>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</si>
  <si>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</si>
  <si>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</si>
  <si>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</si>
  <si>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</si>
  <si>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</si>
  <si>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</si>
  <si>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</si>
  <si>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</si>
  <si>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</si>
  <si>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</si>
  <si>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</si>
  <si>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</si>
  <si>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</si>
  <si>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</si>
  <si>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</si>
  <si>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</si>
  <si>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</si>
  <si>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</si>
  <si>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</si>
  <si>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</si>
  <si>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</si>
  <si>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</si>
  <si>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</si>
  <si>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</si>
  <si>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</si>
  <si>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</si>
  <si>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</si>
  <si>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</si>
  <si>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</si>
  <si>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</si>
  <si>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</si>
  <si>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</si>
  <si>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</si>
  <si>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</si>
  <si>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</si>
  <si>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</si>
  <si>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</si>
  <si>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</si>
  <si>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</si>
  <si>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</si>
  <si>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</si>
  <si>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</si>
  <si>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</si>
  <si>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</si>
  <si>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</si>
  <si>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</si>
  <si>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</si>
  <si>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</si>
  <si>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</si>
  <si>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</si>
  <si>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</si>
  <si>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</si>
  <si>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</si>
  <si>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</si>
  <si>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</si>
  <si>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</si>
  <si>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</si>
  <si>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</si>
  <si>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</si>
  <si>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</si>
  <si>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</si>
  <si>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</si>
  <si>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</si>
  <si>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</si>
  <si>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</si>
  <si>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</si>
  <si>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</si>
  <si>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</si>
  <si>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</si>
  <si>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</si>
  <si>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</si>
  <si>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</si>
  <si>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</si>
  <si>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</si>
  <si>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</si>
  <si>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</si>
  <si>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</si>
  <si>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</si>
  <si>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</si>
  <si>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</si>
  <si>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</si>
  <si>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</si>
  <si>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</si>
  <si>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</si>
  <si>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</si>
  <si>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</si>
  <si>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</si>
  <si>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</si>
  <si>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</si>
  <si>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</si>
  <si>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</si>
  <si>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</si>
  <si>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</si>
  <si>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</si>
  <si>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</si>
  <si>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</si>
  <si>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</si>
  <si>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</si>
  <si>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</si>
  <si>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</si>
  <si>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</si>
  <si>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</si>
  <si>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</si>
  <si>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</si>
  <si>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</si>
  <si>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</si>
  <si>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</si>
  <si>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</si>
  <si>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</si>
  <si>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</si>
  <si>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</si>
  <si>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</si>
  <si>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</si>
  <si>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</si>
  <si>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</si>
  <si>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</si>
  <si>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</si>
  <si>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</si>
  <si>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</si>
  <si>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</si>
  <si>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</si>
  <si>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</si>
  <si>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</si>
  <si>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</si>
  <si>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</si>
  <si>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</si>
  <si>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</si>
  <si>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</si>
  <si>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</si>
  <si>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</si>
  <si>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</si>
  <si>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</si>
  <si>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</si>
  <si>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</si>
  <si>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</si>
  <si>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</si>
  <si>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</si>
  <si>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</si>
  <si>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</si>
  <si>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</si>
  <si>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</si>
  <si>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</si>
  <si>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</si>
  <si>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</si>
  <si>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</si>
  <si>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</si>
  <si>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</si>
  <si>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</si>
  <si>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</si>
  <si>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</si>
  <si>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</si>
  <si>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</si>
  <si>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</si>
  <si>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</si>
  <si>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</si>
  <si>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</si>
  <si>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</si>
  <si>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</si>
  <si>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</si>
  <si>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</si>
  <si>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</si>
  <si>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</si>
  <si>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</si>
  <si>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</si>
  <si>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</si>
  <si>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</si>
  <si>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</si>
  <si>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</si>
  <si>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</si>
  <si>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</si>
  <si>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</si>
  <si>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</si>
  <si>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</si>
  <si>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</si>
  <si>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</si>
  <si>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</si>
  <si>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</si>
  <si>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</si>
  <si>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</si>
  <si>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</si>
  <si>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</si>
  <si>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</si>
  <si>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</si>
  <si>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</si>
  <si>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</si>
  <si>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</si>
  <si>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</si>
  <si>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</si>
  <si>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</si>
  <si>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</si>
  <si>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</si>
  <si>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</si>
  <si>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</si>
  <si>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</si>
  <si>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</si>
  <si>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</si>
  <si>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</si>
  <si>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</si>
  <si>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</si>
  <si>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</si>
  <si>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</si>
  <si>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</si>
  <si>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</si>
  <si>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</si>
  <si>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</si>
  <si>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</si>
  <si>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</si>
  <si>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</si>
  <si>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</si>
  <si>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</si>
  <si>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</si>
  <si>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</si>
  <si>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</si>
  <si>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</si>
  <si>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</si>
  <si>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</si>
  <si>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</si>
  <si>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</si>
  <si>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</si>
  <si>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</si>
  <si>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</si>
  <si>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</si>
  <si>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</si>
  <si>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</si>
  <si>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</si>
  <si>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</si>
  <si>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</si>
  <si>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</si>
  <si>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</si>
  <si>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</si>
  <si>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</si>
  <si>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</si>
  <si>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</si>
  <si>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</si>
  <si>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</si>
  <si>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</si>
  <si>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</si>
  <si>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</si>
  <si>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</si>
  <si>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</si>
  <si>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</si>
  <si>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</si>
  <si>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</si>
  <si>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</si>
  <si>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</si>
  <si>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</si>
  <si>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</si>
  <si>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</si>
  <si>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</si>
  <si>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</si>
  <si>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</si>
  <si>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</si>
  <si>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</si>
  <si>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</si>
  <si>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</si>
  <si>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</si>
  <si>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</si>
  <si>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</si>
  <si>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</si>
  <si>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</si>
  <si>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</si>
  <si>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</si>
  <si>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</si>
  <si>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</si>
  <si>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</si>
  <si>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</si>
  <si>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</si>
  <si>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</si>
  <si>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</si>
  <si>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</si>
  <si>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</si>
  <si>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</si>
  <si>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</si>
  <si>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</si>
  <si>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</si>
  <si>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</si>
  <si>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</si>
  <si>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</si>
  <si>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</si>
  <si>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</si>
  <si>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</si>
  <si>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</si>
  <si>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</si>
  <si>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</si>
  <si>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</si>
  <si>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</si>
  <si>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</si>
  <si>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</si>
  <si>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</si>
  <si>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</si>
  <si>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</si>
  <si>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</si>
  <si>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</si>
  <si>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</si>
  <si>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</si>
  <si>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</si>
  <si>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</si>
  <si>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</si>
  <si>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</si>
  <si>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</si>
  <si>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</si>
  <si>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</si>
  <si>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</si>
  <si>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</si>
  <si>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</si>
  <si>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</si>
  <si>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</si>
  <si>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</si>
  <si>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</si>
  <si>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</si>
  <si>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</si>
  <si>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</si>
  <si>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</si>
  <si>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</si>
  <si>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</si>
  <si>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</si>
  <si>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</si>
  <si>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</si>
  <si>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</si>
  <si>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</si>
  <si>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</si>
  <si>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</si>
  <si>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</si>
  <si>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</si>
  <si>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</si>
  <si>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</si>
  <si>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</si>
  <si>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</si>
  <si>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</si>
  <si>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</si>
  <si>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</si>
  <si>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</si>
  <si>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</si>
  <si>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</si>
  <si>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</si>
  <si>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</si>
  <si>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</si>
  <si>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</si>
  <si>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</si>
  <si>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</si>
  <si>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</si>
  <si>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</si>
  <si>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</si>
  <si>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</si>
  <si>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</si>
  <si>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</si>
  <si>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</si>
  <si>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</si>
  <si>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</si>
  <si>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</si>
  <si>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</si>
  <si>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</si>
  <si>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</si>
  <si>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</si>
  <si>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</si>
  <si>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</si>
  <si>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</si>
  <si>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</si>
  <si>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</si>
  <si>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</si>
  <si>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</si>
  <si>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</si>
  <si>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</si>
  <si>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</si>
  <si>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</si>
  <si>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</si>
  <si>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</si>
  <si>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</si>
  <si>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</si>
  <si>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</si>
  <si>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</si>
  <si>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</si>
  <si>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</si>
  <si>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</si>
  <si>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</si>
  <si>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</si>
  <si>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</si>
  <si>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</si>
  <si>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</si>
  <si>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</si>
  <si>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</si>
  <si>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</si>
  <si>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</si>
  <si>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</si>
  <si>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</si>
  <si>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</si>
  <si>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</si>
  <si>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</si>
  <si>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</si>
  <si>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</si>
  <si>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</si>
  <si>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</si>
  <si>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</si>
  <si>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</si>
  <si>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</si>
  <si>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</si>
  <si>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</si>
  <si>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</si>
  <si>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</si>
  <si>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</si>
  <si>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</si>
  <si>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</si>
  <si>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</si>
  <si>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</si>
  <si>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</si>
  <si>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</si>
  <si>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</si>
  <si>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</si>
  <si>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</si>
  <si>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</si>
  <si>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</si>
  <si>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</si>
  <si>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</si>
  <si>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</si>
  <si>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</si>
  <si>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</si>
  <si>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</si>
  <si>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</si>
  <si>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</si>
  <si>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</si>
  <si>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</si>
  <si>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</si>
  <si>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</si>
  <si>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</si>
  <si>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</si>
  <si>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</si>
  <si>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</si>
  <si>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</si>
  <si>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</si>
  <si>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</si>
  <si>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</si>
  <si>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</si>
  <si>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</si>
  <si>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</si>
  <si>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</si>
  <si>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</si>
  <si>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</si>
  <si>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</si>
  <si>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</si>
  <si>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</si>
  <si>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</si>
  <si>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</si>
  <si>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</si>
  <si>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</si>
  <si>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</si>
  <si>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</si>
  <si>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</si>
  <si>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</si>
  <si>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</si>
  <si>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</si>
  <si>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</si>
  <si>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</si>
  <si>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</si>
  <si>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</si>
  <si>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</si>
  <si>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</si>
  <si>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</si>
  <si>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</si>
  <si>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</si>
  <si>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</si>
  <si>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</si>
  <si>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</si>
  <si>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</si>
  <si>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</si>
  <si>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</si>
  <si>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</si>
  <si>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</si>
  <si>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</si>
  <si>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</si>
  <si>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</si>
  <si>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</si>
  <si>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</si>
  <si>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</si>
  <si>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</si>
  <si>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</si>
  <si>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</si>
  <si>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</si>
  <si>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</si>
  <si>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</si>
  <si>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</si>
  <si>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</si>
  <si>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</si>
  <si>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</si>
  <si>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</si>
  <si>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</si>
  <si>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</si>
  <si>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</si>
  <si>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</si>
  <si>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</si>
  <si>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</si>
  <si>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</si>
  <si>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</si>
  <si>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</si>
  <si>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</si>
  <si>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</si>
  <si>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</si>
  <si>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</si>
  <si>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</si>
  <si>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</si>
  <si>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</si>
  <si>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</si>
  <si>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</si>
  <si>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</si>
  <si>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</si>
  <si>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</si>
  <si>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</si>
  <si>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</si>
  <si>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</si>
  <si>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</si>
  <si>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</si>
  <si>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</si>
  <si>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</si>
  <si>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</si>
  <si>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</si>
  <si>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</si>
  <si>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</si>
  <si>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</si>
  <si>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</si>
  <si>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</si>
  <si>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</si>
  <si>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</si>
  <si>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</si>
  <si>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</si>
  <si>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</si>
  <si>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</si>
  <si>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</si>
  <si>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</si>
  <si>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</si>
  <si>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</si>
  <si>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</si>
  <si>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</si>
  <si>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</si>
  <si>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</si>
  <si>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</si>
  <si>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</si>
  <si>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</si>
  <si>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</si>
  <si>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</si>
  <si>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</si>
  <si>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</si>
  <si>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</si>
  <si>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</si>
  <si>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</si>
  <si>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</si>
  <si>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</si>
  <si>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</si>
  <si>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</si>
  <si>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</si>
  <si>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</si>
  <si>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</si>
  <si>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</si>
  <si>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</si>
  <si>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</si>
  <si>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</si>
  <si>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</si>
  <si>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</si>
  <si>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</si>
  <si>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</si>
  <si>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</si>
  <si>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</si>
  <si>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</si>
  <si>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</si>
  <si>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</si>
  <si>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</si>
  <si>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</si>
  <si>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</si>
  <si>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</si>
  <si>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</si>
  <si>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</si>
  <si>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</si>
  <si>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</si>
  <si>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</si>
  <si>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</si>
  <si>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</si>
  <si>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</si>
  <si>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</si>
  <si>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</si>
  <si>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</si>
  <si>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</si>
  <si>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</si>
  <si>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</si>
  <si>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</si>
  <si>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</si>
  <si>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</si>
  <si>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</si>
  <si>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</si>
  <si>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</si>
  <si>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</si>
  <si>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</si>
  <si>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</si>
  <si>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</si>
  <si>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</si>
  <si>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</si>
  <si>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</si>
  <si>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</si>
  <si>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</si>
  <si>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</si>
  <si>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</si>
  <si>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</si>
  <si>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</si>
  <si>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</si>
  <si>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</si>
  <si>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</si>
  <si>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</si>
  <si>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</si>
  <si>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</si>
  <si>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</si>
  <si>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</si>
  <si>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</si>
  <si>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</si>
  <si>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</si>
  <si>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</si>
  <si>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</si>
  <si>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</si>
  <si>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</si>
  <si>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</si>
  <si>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</si>
  <si>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</si>
  <si>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</si>
  <si>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</si>
  <si>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</si>
  <si>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</si>
  <si>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</si>
  <si>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</si>
  <si>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</si>
  <si>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</si>
  <si>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</si>
  <si>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</si>
  <si>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</si>
  <si>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</si>
  <si>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</si>
  <si>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</si>
  <si>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</si>
  <si>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</si>
  <si>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</si>
  <si>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</si>
  <si>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</si>
  <si>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</si>
  <si>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</si>
  <si>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</si>
  <si>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</si>
  <si>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</si>
  <si>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</si>
  <si>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</si>
  <si>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</si>
  <si>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</si>
  <si>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</si>
  <si>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</si>
  <si>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</si>
  <si>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</si>
  <si>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</si>
  <si>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</si>
  <si>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</si>
  <si>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</si>
  <si>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</si>
  <si>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</si>
  <si>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</si>
  <si>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</si>
  <si>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</si>
  <si>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</si>
  <si>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</si>
  <si>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</si>
  <si>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</si>
  <si>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</si>
  <si>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</si>
  <si>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</si>
  <si>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</si>
  <si>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</si>
  <si>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</si>
  <si>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</si>
  <si>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</si>
  <si>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</si>
  <si>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</si>
  <si>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</si>
  <si>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</si>
  <si>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</si>
  <si>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</si>
  <si>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</si>
  <si>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</si>
  <si>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</si>
  <si>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</si>
  <si>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</si>
  <si>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</si>
  <si>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</si>
  <si>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</si>
  <si>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</si>
  <si>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</si>
  <si>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</si>
  <si>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</si>
  <si>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</si>
  <si>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</si>
  <si>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</si>
  <si>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</si>
  <si>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</si>
  <si>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</si>
  <si>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</si>
  <si>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</si>
  <si>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</si>
  <si>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</si>
  <si>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</si>
  <si>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</si>
  <si>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</si>
  <si>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</si>
  <si>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</si>
  <si>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</si>
  <si>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</si>
  <si>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</si>
  <si>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</si>
  <si>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</si>
  <si>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</si>
  <si>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</si>
  <si>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</si>
  <si>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</si>
  <si>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</si>
  <si>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</si>
  <si>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</si>
  <si>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</si>
  <si>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</si>
  <si>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</si>
  <si>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</si>
  <si>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</si>
  <si>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</si>
  <si>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</si>
  <si>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</si>
  <si>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</si>
  <si>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</si>
  <si>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</si>
  <si>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</si>
  <si>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</si>
  <si>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</si>
  <si>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</si>
  <si>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</si>
  <si>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</si>
  <si>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</si>
  <si>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</si>
  <si>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</si>
  <si>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</si>
  <si>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</si>
  <si>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</si>
  <si>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</si>
  <si>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</si>
  <si>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</si>
  <si>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</si>
  <si>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</si>
  <si>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</si>
  <si>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</si>
  <si>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</si>
  <si>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</si>
  <si>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</si>
  <si>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</si>
  <si>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</si>
  <si>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</si>
  <si>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</si>
  <si>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</si>
  <si>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</si>
  <si>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</si>
  <si>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</si>
  <si>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</si>
  <si>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</si>
  <si>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</si>
  <si>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</si>
  <si>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</si>
  <si>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</si>
  <si>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</si>
  <si>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</si>
  <si>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</si>
  <si>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</si>
  <si>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</si>
  <si>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</si>
  <si>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</si>
  <si>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</si>
  <si>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</si>
  <si>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</si>
  <si>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</si>
  <si>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</si>
  <si>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</si>
  <si>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</si>
  <si>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</si>
  <si>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</si>
  <si>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</si>
  <si>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</si>
  <si>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</si>
  <si>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</si>
  <si>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</si>
  <si>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</si>
  <si>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</si>
  <si>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</si>
  <si>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</si>
  <si>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</si>
  <si>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</si>
  <si>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</si>
  <si>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</si>
  <si>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</si>
  <si>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</si>
  <si>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</si>
  <si>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</si>
  <si>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</si>
  <si>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</si>
  <si>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</si>
  <si>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</si>
  <si>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</si>
  <si>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</si>
  <si>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</si>
  <si>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</si>
  <si>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</si>
  <si>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</si>
  <si>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</si>
  <si>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</si>
  <si>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</si>
  <si>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</si>
  <si>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</si>
  <si>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</si>
  <si>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</si>
  <si>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</si>
  <si>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</si>
  <si>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</si>
  <si>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</si>
  <si>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</si>
  <si>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</si>
  <si>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</si>
  <si>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</si>
  <si>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</si>
  <si>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</si>
  <si>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</si>
  <si>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</si>
  <si>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</si>
  <si>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</si>
  <si>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</si>
  <si>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</si>
  <si>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</si>
  <si>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</si>
  <si>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</si>
  <si>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</si>
  <si>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</si>
  <si>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</si>
  <si>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</si>
  <si>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</si>
  <si>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</si>
  <si>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</si>
  <si>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</si>
  <si>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</si>
  <si>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</si>
  <si>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</si>
  <si>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</si>
  <si>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</si>
  <si>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</si>
  <si>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</si>
  <si>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</si>
  <si>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</si>
  <si>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</si>
  <si>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</si>
  <si>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</si>
  <si>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</si>
  <si>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</si>
  <si>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</si>
  <si>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</si>
  <si>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</si>
  <si>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</si>
  <si>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</si>
  <si>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</si>
  <si>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</si>
  <si>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</si>
  <si>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</si>
  <si>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</si>
  <si>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</si>
  <si>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</si>
  <si>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</si>
  <si>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</si>
  <si>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</si>
  <si>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</si>
  <si>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</si>
  <si>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</si>
  <si>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</si>
  <si>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</si>
  <si>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</si>
  <si>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</si>
  <si>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</si>
  <si>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</si>
  <si>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</si>
  <si>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</si>
  <si>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</si>
  <si>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</si>
  <si>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</si>
  <si>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</si>
  <si>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</si>
  <si>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</si>
  <si>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</si>
  <si>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</si>
  <si>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</si>
  <si>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</si>
  <si>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</si>
  <si>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</si>
  <si>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</si>
  <si>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</si>
  <si>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</si>
  <si>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</si>
  <si>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</si>
  <si>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</si>
  <si>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</si>
  <si>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</si>
  <si>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</si>
  <si>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</si>
  <si>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</si>
  <si>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</si>
  <si>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</si>
  <si>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</si>
  <si>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</si>
  <si>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</si>
  <si>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</si>
  <si>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</si>
  <si>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</si>
  <si>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</si>
  <si>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</si>
  <si>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</si>
  <si>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</si>
  <si>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</si>
  <si>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</si>
  <si>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</si>
  <si>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</si>
  <si>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</si>
  <si>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</si>
  <si>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</si>
  <si>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</si>
  <si>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</si>
  <si>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</si>
  <si>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</si>
  <si>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</si>
  <si>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</si>
  <si>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</si>
  <si>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</si>
  <si>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</si>
  <si>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</si>
  <si>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</si>
  <si>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</si>
  <si>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</si>
  <si>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</si>
  <si>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</si>
  <si>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</si>
  <si>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</si>
  <si>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</si>
  <si>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</si>
  <si>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</si>
  <si>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</si>
  <si>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</si>
  <si>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</si>
  <si>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</si>
  <si>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</si>
  <si>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</si>
  <si>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</si>
  <si>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</si>
  <si>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</si>
  <si>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</si>
  <si>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</si>
  <si>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</si>
  <si>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</si>
  <si>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</si>
  <si>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</si>
  <si>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</si>
  <si>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</si>
  <si>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</si>
  <si>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</si>
  <si>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</si>
  <si>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</si>
  <si>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</si>
  <si>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</si>
  <si>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</si>
  <si>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</si>
  <si>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</si>
  <si>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</si>
  <si>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</si>
  <si>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</si>
  <si>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</si>
  <si>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</si>
  <si>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</si>
  <si>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</si>
  <si>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</si>
  <si>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</si>
  <si>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</si>
  <si>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</si>
  <si>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</si>
  <si>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</si>
  <si>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</si>
  <si>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</si>
  <si>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</si>
  <si>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</si>
  <si>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</si>
  <si>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</si>
  <si>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</si>
  <si>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</si>
  <si>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</si>
  <si>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</si>
  <si>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</si>
  <si>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</si>
  <si>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</si>
  <si>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</si>
  <si>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</si>
  <si>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</si>
  <si>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</si>
  <si>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</si>
  <si>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</si>
  <si>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</si>
  <si>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</si>
  <si>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</si>
  <si>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</si>
  <si>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</si>
  <si>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</si>
  <si>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</si>
  <si>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</si>
  <si>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</si>
  <si>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</si>
  <si>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</si>
  <si>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</si>
  <si>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</si>
  <si>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</si>
  <si>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</si>
  <si>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</si>
  <si>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</si>
  <si>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</si>
  <si>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</si>
  <si>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</si>
  <si>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</si>
  <si>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</si>
  <si>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</si>
  <si>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</si>
  <si>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</si>
  <si>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</si>
  <si>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</si>
  <si>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</si>
  <si>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</si>
  <si>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</si>
  <si>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</si>
  <si>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</si>
  <si>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</si>
  <si>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</si>
  <si>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</si>
  <si>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</si>
  <si>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</si>
  <si>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</si>
  <si>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</si>
  <si>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</si>
  <si>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</si>
  <si>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</si>
  <si>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</si>
  <si>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</si>
  <si>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</si>
  <si>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</si>
  <si>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</si>
  <si>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</si>
  <si>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</si>
  <si>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</si>
  <si>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</si>
  <si>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</si>
  <si>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</si>
  <si>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</si>
  <si>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</si>
  <si>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</si>
  <si>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</si>
  <si>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</si>
  <si>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</si>
  <si>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</si>
  <si>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</si>
  <si>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</si>
  <si>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</si>
  <si>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</si>
  <si>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</si>
  <si>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</si>
  <si>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</si>
  <si>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</si>
  <si>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</si>
  <si>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</si>
  <si>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</si>
  <si>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</si>
  <si>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</si>
  <si>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</si>
  <si>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</si>
  <si>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</si>
  <si>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</si>
  <si>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</si>
  <si>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</si>
  <si>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</si>
  <si>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</si>
  <si>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</si>
  <si>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</si>
  <si>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</si>
  <si>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</si>
  <si>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</si>
  <si>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</si>
  <si>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</si>
  <si>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</si>
  <si>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</si>
  <si>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</si>
  <si>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</si>
  <si>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</si>
  <si>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</si>
  <si>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</si>
  <si>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</si>
  <si>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</si>
  <si>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</si>
  <si>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</si>
  <si>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</si>
  <si>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</si>
  <si>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</si>
  <si>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</si>
  <si>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</si>
  <si>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</si>
  <si>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</si>
  <si>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</si>
  <si>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</si>
  <si>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</si>
  <si>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</si>
  <si>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</si>
  <si>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</si>
  <si>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</si>
  <si>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</si>
  <si>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</si>
  <si>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</si>
  <si>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</si>
  <si>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</si>
  <si>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</si>
  <si>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</si>
  <si>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</si>
  <si>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</si>
  <si>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</si>
  <si>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</si>
  <si>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</si>
  <si>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</si>
  <si>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</si>
  <si>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</si>
  <si>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</si>
  <si>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</si>
  <si>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</si>
  <si>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</si>
  <si>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</si>
  <si>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</si>
  <si>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</si>
  <si>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</si>
  <si>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</si>
  <si>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</si>
  <si>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</si>
  <si>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</si>
  <si>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</si>
  <si>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</si>
  <si>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</si>
  <si>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</si>
  <si>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</si>
  <si>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</si>
  <si>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</si>
  <si>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</si>
  <si>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</si>
  <si>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</si>
  <si>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</si>
  <si>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</si>
  <si>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</si>
  <si>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</si>
  <si>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</si>
  <si>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</si>
  <si>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</si>
  <si>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</si>
  <si>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</si>
  <si>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</si>
  <si>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</si>
  <si>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</si>
  <si>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</si>
  <si>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</si>
  <si>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</si>
  <si>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</si>
  <si>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</si>
  <si>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</si>
  <si>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</si>
  <si>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</si>
  <si>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</si>
  <si>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</si>
  <si>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</si>
  <si>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</si>
  <si>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</si>
  <si>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</si>
  <si>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</si>
  <si>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</si>
  <si>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</si>
  <si>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</si>
  <si>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</si>
  <si>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</si>
  <si>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</si>
  <si>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</si>
  <si>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</si>
  <si>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</si>
  <si>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</si>
  <si>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</si>
  <si>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</si>
  <si>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</si>
  <si>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</si>
  <si>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</si>
  <si>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</si>
  <si>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</si>
  <si>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</si>
  <si>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</si>
  <si>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</si>
  <si>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</si>
  <si>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</si>
  <si>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</si>
  <si>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</si>
  <si>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</si>
  <si>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</si>
  <si>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</si>
  <si>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</si>
  <si>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</si>
  <si>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</si>
  <si>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</si>
  <si>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</si>
  <si>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</si>
  <si>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</si>
  <si>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</si>
  <si>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</si>
  <si>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</si>
  <si>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</si>
  <si>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</si>
  <si>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</si>
  <si>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</si>
  <si>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</si>
  <si>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</si>
  <si>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</si>
  <si>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</si>
  <si>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</si>
  <si>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</si>
  <si>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</si>
  <si>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</si>
  <si>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</si>
  <si>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</si>
  <si>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</si>
  <si>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</si>
  <si>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</si>
  <si>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</si>
  <si>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</si>
  <si>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</si>
  <si>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</si>
  <si>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</si>
  <si>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</si>
  <si>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</si>
  <si>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</si>
  <si>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</si>
  <si>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</si>
  <si>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</si>
  <si>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</si>
  <si>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</si>
  <si>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</si>
  <si>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</si>
  <si>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</si>
  <si>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</si>
  <si>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</si>
  <si>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</si>
  <si>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</si>
  <si>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</si>
  <si>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</si>
  <si>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</si>
  <si>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</si>
  <si>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</si>
  <si>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</si>
  <si>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</si>
  <si>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</si>
  <si>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</si>
  <si>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</si>
  <si>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</si>
  <si>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</si>
  <si>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</si>
  <si>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</si>
  <si>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</si>
  <si>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</si>
  <si>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</si>
  <si>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</si>
  <si>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</si>
  <si>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</si>
  <si>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</si>
  <si>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</si>
  <si>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</si>
  <si>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</si>
  <si>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</si>
  <si>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</si>
  <si>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</si>
  <si>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</si>
  <si>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</si>
  <si>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</si>
  <si>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</si>
  <si>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</si>
  <si>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</si>
  <si>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</si>
  <si>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</si>
  <si>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</si>
  <si>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</si>
  <si>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</si>
  <si>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</si>
  <si>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</si>
  <si>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</si>
  <si>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</si>
  <si>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</si>
  <si>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</si>
  <si>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</si>
  <si>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</si>
  <si>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</si>
  <si>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</si>
  <si>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</si>
  <si>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</si>
  <si>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</si>
  <si>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</si>
  <si>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</si>
  <si>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</si>
  <si>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</si>
  <si>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</si>
  <si>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</si>
  <si>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</si>
  <si>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</si>
  <si>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</si>
  <si>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</si>
  <si>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</si>
  <si>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</si>
  <si>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</si>
  <si>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</si>
  <si>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</si>
  <si>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</si>
  <si>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</si>
  <si>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</si>
  <si>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</si>
  <si>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</si>
  <si>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</si>
  <si>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</si>
  <si>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</si>
  <si>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</si>
  <si>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</si>
  <si>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</si>
  <si>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</si>
  <si>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</si>
  <si>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</si>
  <si>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</si>
  <si>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</si>
  <si>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</si>
  <si>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</si>
  <si>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</si>
  <si>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</si>
  <si>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</si>
  <si>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</si>
  <si>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</si>
  <si>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</si>
  <si>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</si>
  <si>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</si>
  <si>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</si>
  <si>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</si>
  <si>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</si>
  <si>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</si>
  <si>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</si>
  <si>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</si>
  <si>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</si>
  <si>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</si>
  <si>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</si>
  <si>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</si>
  <si>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</si>
  <si>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</si>
  <si>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</si>
  <si>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</si>
  <si>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</si>
  <si>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</si>
  <si>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</si>
  <si>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</si>
  <si>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</si>
  <si>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</si>
  <si>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</si>
  <si>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</si>
  <si>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</si>
  <si>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</si>
  <si>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</si>
  <si>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</si>
  <si>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</si>
  <si>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</si>
  <si>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</si>
  <si>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</si>
  <si>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</si>
  <si>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</si>
  <si>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</si>
  <si>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</si>
  <si>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</si>
  <si>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</si>
  <si>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</si>
  <si>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</si>
  <si>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</si>
  <si>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</si>
  <si>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</si>
  <si>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</si>
  <si>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</si>
  <si>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</si>
  <si>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</si>
  <si>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</si>
  <si>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</si>
  <si>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</si>
  <si>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</si>
  <si>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</si>
  <si>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</si>
  <si>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</si>
  <si>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</si>
  <si>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</si>
  <si>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</si>
  <si>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</si>
  <si>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</si>
  <si>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</si>
  <si>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</si>
  <si>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</si>
  <si>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</si>
  <si>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</si>
  <si>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</si>
  <si>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</si>
  <si>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</si>
  <si>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</si>
  <si>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</si>
  <si>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</si>
  <si>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</si>
  <si>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</si>
  <si>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</si>
  <si>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</si>
  <si>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</si>
  <si>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</si>
  <si>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</si>
  <si>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</si>
  <si>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</si>
  <si>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</si>
  <si>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</si>
  <si>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</si>
  <si>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</si>
  <si>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</si>
  <si>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</si>
  <si>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</si>
  <si>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</si>
  <si>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</si>
  <si>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</si>
  <si>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</si>
  <si>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</si>
  <si>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</si>
  <si>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</si>
  <si>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</si>
  <si>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</si>
  <si>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</si>
  <si>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</si>
  <si>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</si>
  <si>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</si>
  <si>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</si>
  <si>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</si>
  <si>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</si>
  <si>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</si>
  <si>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</si>
  <si>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</si>
  <si>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</si>
  <si>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</si>
  <si>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</si>
  <si>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</si>
  <si>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</si>
  <si>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</si>
  <si>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</si>
  <si>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</si>
  <si>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</si>
  <si>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</si>
  <si>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</si>
  <si>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</si>
  <si>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</si>
  <si>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</si>
  <si>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</si>
  <si>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</si>
  <si>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</si>
  <si>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</si>
  <si>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</si>
  <si>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</si>
  <si>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</si>
  <si>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</si>
  <si>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</si>
  <si>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</si>
  <si>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</si>
  <si>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</si>
  <si>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</si>
  <si>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</si>
  <si>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</si>
  <si>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</si>
  <si>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</si>
  <si>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</si>
  <si>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</si>
  <si>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</si>
  <si>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</si>
  <si>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</si>
  <si>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</si>
  <si>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</si>
  <si>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</si>
  <si>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</si>
  <si>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</si>
  <si>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</si>
  <si>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</si>
  <si>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</si>
  <si>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</si>
  <si>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</si>
  <si>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</si>
  <si>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</si>
  <si>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</si>
  <si>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</si>
  <si>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</si>
  <si>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</si>
  <si>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</si>
  <si>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</si>
  <si>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</si>
  <si>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</si>
  <si>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</si>
  <si>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</si>
  <si>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</si>
  <si>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</si>
  <si>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</si>
  <si>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</si>
  <si>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</si>
  <si>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</si>
  <si>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</si>
  <si>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</si>
  <si>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</si>
  <si>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</si>
  <si>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</si>
  <si>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</si>
  <si>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</si>
  <si>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</si>
  <si>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</si>
  <si>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</si>
  <si>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</si>
  <si>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</si>
  <si>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</si>
  <si>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</si>
  <si>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</si>
  <si>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</si>
  <si>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</si>
  <si>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</si>
  <si>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</si>
  <si>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</si>
  <si>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</si>
  <si>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</si>
  <si>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</si>
  <si>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</si>
  <si>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</si>
  <si>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</si>
  <si>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</si>
  <si>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</si>
  <si>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</si>
  <si>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</si>
  <si>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</si>
  <si>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</si>
  <si>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</si>
  <si>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</si>
  <si>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</si>
  <si>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</si>
  <si>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</si>
  <si>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</si>
  <si>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</si>
  <si>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</si>
  <si>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</si>
  <si>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</si>
  <si>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</si>
  <si>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</si>
  <si>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</si>
  <si>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</si>
  <si>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</si>
  <si>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</si>
  <si>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</si>
  <si>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</si>
  <si>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</si>
  <si>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</si>
  <si>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</si>
  <si>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</si>
  <si>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</si>
  <si>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</si>
  <si>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</si>
  <si>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</si>
  <si>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</si>
  <si>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</si>
  <si>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</si>
  <si>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</si>
  <si>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</si>
  <si>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</si>
  <si>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</si>
  <si>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</si>
  <si>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</si>
  <si>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</si>
  <si>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</si>
  <si>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</si>
  <si>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</si>
  <si>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</si>
  <si>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</si>
  <si>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</si>
  <si>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</si>
  <si>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</si>
  <si>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</si>
  <si>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</si>
  <si>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</si>
  <si>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</si>
  <si>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</si>
  <si>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</si>
  <si>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</si>
  <si>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</si>
  <si>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</si>
  <si>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</si>
  <si>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</si>
  <si>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</si>
  <si>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</si>
  <si>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</si>
  <si>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</si>
  <si>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</si>
  <si>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</si>
  <si>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</si>
  <si>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</si>
  <si>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</si>
  <si>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</si>
  <si>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</si>
  <si>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</si>
  <si>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</si>
  <si>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</si>
  <si>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</si>
  <si>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</si>
  <si>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</si>
  <si>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</si>
  <si>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</si>
  <si>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</si>
  <si>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</si>
  <si>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</si>
  <si>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</si>
  <si>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</si>
  <si>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</si>
  <si>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</si>
  <si>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</si>
  <si>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</si>
  <si>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</si>
  <si>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</si>
  <si>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</si>
  <si>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</si>
  <si>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</si>
  <si>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</si>
  <si>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</si>
  <si>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</si>
  <si>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</si>
  <si>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</si>
  <si>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</si>
  <si>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</si>
  <si>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</si>
  <si>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</si>
  <si>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</si>
  <si>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</si>
  <si>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</si>
  <si>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</si>
  <si>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</si>
  <si>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</si>
  <si>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</si>
  <si>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</si>
  <si>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</si>
  <si>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</si>
  <si>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</si>
  <si>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</si>
  <si>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</si>
  <si>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</si>
  <si>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</si>
  <si>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</si>
  <si>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</si>
  <si>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</si>
  <si>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</si>
  <si>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</si>
  <si>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</si>
  <si>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</si>
  <si>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</si>
  <si>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</si>
  <si>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</si>
  <si>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</si>
  <si>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</si>
  <si>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</si>
  <si>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</si>
  <si>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</si>
  <si>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</si>
  <si>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</si>
  <si>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</si>
  <si>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</si>
  <si>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</si>
  <si>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</si>
  <si>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</si>
  <si>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</si>
  <si>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</si>
  <si>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</si>
  <si>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</si>
  <si>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</si>
  <si>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</si>
  <si>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</si>
  <si>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</si>
  <si>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</si>
  <si>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</si>
  <si>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</si>
  <si>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</si>
  <si>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</si>
  <si>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</si>
  <si>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</si>
  <si>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</si>
  <si>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</si>
  <si>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</si>
  <si>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</si>
  <si>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</si>
  <si>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</si>
  <si>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</si>
  <si>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</si>
  <si>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</si>
  <si>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</si>
  <si>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</si>
  <si>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</si>
  <si>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</si>
  <si>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</si>
  <si>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</si>
  <si>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</si>
  <si>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</si>
  <si>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</si>
  <si>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</si>
  <si>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</si>
  <si>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</si>
  <si>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</si>
  <si>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</si>
  <si>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</si>
  <si>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</si>
  <si>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</si>
  <si>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</si>
  <si>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</si>
  <si>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</si>
  <si>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</si>
  <si>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</si>
  <si>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</si>
  <si>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</si>
  <si>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</si>
  <si>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</si>
  <si>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</si>
  <si>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</si>
  <si>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</si>
  <si>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</si>
  <si>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</si>
  <si>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</si>
  <si>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</si>
  <si>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</si>
  <si>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</si>
  <si>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</si>
  <si>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</si>
  <si>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</si>
  <si>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</si>
  <si>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</si>
  <si>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</si>
  <si>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</si>
  <si>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</si>
  <si>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</si>
  <si>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</si>
  <si>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</si>
  <si>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</si>
  <si>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</si>
  <si>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</si>
  <si>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</si>
  <si>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</si>
  <si>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</si>
  <si>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</si>
  <si>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</si>
  <si>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</si>
  <si>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</si>
  <si>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</si>
  <si>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</si>
  <si>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</si>
  <si>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</si>
  <si>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</si>
  <si>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</si>
  <si>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</si>
  <si>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</si>
  <si>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</si>
  <si>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</si>
  <si>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</si>
  <si>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</si>
  <si>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</si>
  <si>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</si>
  <si>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</si>
  <si>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</si>
  <si>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</si>
  <si>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</si>
  <si>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</si>
  <si>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</si>
  <si>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</si>
  <si>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</si>
  <si>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</si>
  <si>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</si>
  <si>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</si>
  <si>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</si>
  <si>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</si>
  <si>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</si>
  <si>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</si>
  <si>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</si>
  <si>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</si>
  <si>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</si>
  <si>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</si>
  <si>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</si>
  <si>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</si>
  <si>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</si>
  <si>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</si>
  <si>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</si>
  <si>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</si>
  <si>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</si>
  <si>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</si>
  <si>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</si>
  <si>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</si>
  <si>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</si>
  <si>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</si>
  <si>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</si>
  <si>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</si>
  <si>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</si>
  <si>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</si>
  <si>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</si>
  <si>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</si>
  <si>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</si>
  <si>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</si>
  <si>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</si>
  <si>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</si>
  <si>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</si>
  <si>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</si>
  <si>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</si>
  <si>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</si>
  <si>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</si>
  <si>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</si>
  <si>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</si>
  <si>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</si>
  <si>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</si>
  <si>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</si>
  <si>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</si>
  <si>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</si>
  <si>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</si>
  <si>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</si>
  <si>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</si>
  <si>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</si>
  <si>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</si>
  <si>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</si>
  <si>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</si>
  <si>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</si>
  <si>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</si>
  <si>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</si>
  <si>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</si>
  <si>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</si>
  <si>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</si>
  <si>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</si>
  <si>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</si>
  <si>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</si>
  <si>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</si>
  <si>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</si>
  <si>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</si>
  <si>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</si>
  <si>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</si>
  <si>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</si>
  <si>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</si>
  <si>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</si>
  <si>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</si>
  <si>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</si>
  <si>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</si>
  <si>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</si>
  <si>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</si>
  <si>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</si>
  <si>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</si>
  <si>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</si>
  <si>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</si>
  <si>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</si>
  <si>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</si>
  <si>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</si>
  <si>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</si>
  <si>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</si>
  <si>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</si>
  <si>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</si>
  <si>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</si>
  <si>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</si>
  <si>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</si>
  <si>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</si>
  <si>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</si>
  <si>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</si>
  <si>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</si>
  <si>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</si>
  <si>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</si>
  <si>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</si>
  <si>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</si>
  <si>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</si>
  <si>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</si>
  <si>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</si>
  <si>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</si>
  <si>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</si>
  <si>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</si>
  <si>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</si>
  <si>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</si>
  <si>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</si>
  <si>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</si>
  <si>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</si>
  <si>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</si>
  <si>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</si>
  <si>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</si>
  <si>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</si>
  <si>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</si>
  <si>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</si>
  <si>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</si>
  <si>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</si>
  <si>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</si>
  <si>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</si>
  <si>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</si>
  <si>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</si>
  <si>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</si>
  <si>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</si>
  <si>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</si>
  <si>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</si>
  <si>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</si>
  <si>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</si>
  <si>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</si>
  <si>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</si>
  <si>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</si>
  <si>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</si>
  <si>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</si>
  <si>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</si>
  <si>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</si>
  <si>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</si>
  <si>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</si>
  <si>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</si>
  <si>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</si>
  <si>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</si>
  <si>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</si>
  <si>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</si>
  <si>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</si>
  <si>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</si>
  <si>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</si>
  <si>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</si>
  <si>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</si>
  <si>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</si>
  <si>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</si>
  <si>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</si>
  <si>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</si>
  <si>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</si>
  <si>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</si>
  <si>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</si>
  <si>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</si>
  <si>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</si>
  <si>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</si>
  <si>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</si>
  <si>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</si>
  <si>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</si>
  <si>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</si>
  <si>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</si>
  <si>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</si>
  <si>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</si>
  <si>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</si>
  <si>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</si>
  <si>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</si>
  <si>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</si>
  <si>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</si>
  <si>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</si>
  <si>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</si>
  <si>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</si>
  <si>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</si>
  <si>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</si>
  <si>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</si>
  <si>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</si>
  <si>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</si>
  <si>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</si>
  <si>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</si>
  <si>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</si>
  <si>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</si>
  <si>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</si>
  <si>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</si>
  <si>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</si>
  <si>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</si>
  <si>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</si>
  <si>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</si>
  <si>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</si>
  <si>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</si>
  <si>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</si>
  <si>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</si>
  <si>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</si>
  <si>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</si>
  <si>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</si>
  <si>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</si>
  <si>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</si>
  <si>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</si>
  <si>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</si>
  <si>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</si>
  <si>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</si>
  <si>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</si>
  <si>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</si>
  <si>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</si>
  <si>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</si>
  <si>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</si>
  <si>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</si>
  <si>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</si>
  <si>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</si>
  <si>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</si>
  <si>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</si>
  <si>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</si>
  <si>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</si>
  <si>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</si>
  <si>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</si>
  <si>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</si>
  <si>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</si>
  <si>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</si>
  <si>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</si>
  <si>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</si>
  <si>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</si>
  <si>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</si>
  <si>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</si>
  <si>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</si>
  <si>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</si>
  <si>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</si>
  <si>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</si>
  <si>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</si>
  <si>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</si>
  <si>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</si>
  <si>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</si>
  <si>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</si>
  <si>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</si>
  <si>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</si>
  <si>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</si>
  <si>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</si>
  <si>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</si>
  <si>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</si>
  <si>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</si>
  <si>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</si>
  <si>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</si>
  <si>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</si>
  <si>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</si>
  <si>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</si>
  <si>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</si>
  <si>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</si>
  <si>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</si>
  <si>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</si>
  <si>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</si>
  <si>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</si>
  <si>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</si>
  <si>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</si>
  <si>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</si>
  <si>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</si>
  <si>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</si>
  <si>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</si>
  <si>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</si>
  <si>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</si>
  <si>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</si>
  <si>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</si>
  <si>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</si>
  <si>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</si>
  <si>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</si>
  <si>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</si>
  <si>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</si>
  <si>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</si>
  <si>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</si>
  <si>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</si>
  <si>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</si>
  <si>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</si>
  <si>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</si>
  <si>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</si>
  <si>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</si>
  <si>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</si>
  <si>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</si>
  <si>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</si>
  <si>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</si>
  <si>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</si>
  <si>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</si>
  <si>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</si>
  <si>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</si>
  <si>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</si>
  <si>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</si>
  <si>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</si>
  <si>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</si>
  <si>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</si>
  <si>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</si>
  <si>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</si>
  <si>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</si>
  <si>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</si>
  <si>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</si>
  <si>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</si>
  <si>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</si>
  <si>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</si>
  <si>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</si>
  <si>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</si>
  <si>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</si>
  <si>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</si>
  <si>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</si>
  <si>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</si>
  <si>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</si>
  <si>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</si>
  <si>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</si>
  <si>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</si>
  <si>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</si>
  <si>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</si>
  <si>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</si>
  <si>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</si>
  <si>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</si>
  <si>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</si>
  <si>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</si>
  <si>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</si>
  <si>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</si>
  <si>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</si>
  <si>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</si>
  <si>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</si>
  <si>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</si>
  <si>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</si>
  <si>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</si>
  <si>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</si>
  <si>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</si>
  <si>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</si>
  <si>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</si>
  <si>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</si>
  <si>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</si>
  <si>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</si>
  <si>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</si>
  <si>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</si>
  <si>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</si>
  <si>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</si>
  <si>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</si>
  <si>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</si>
  <si>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</si>
  <si>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</si>
  <si>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</si>
  <si>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</si>
  <si>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</si>
  <si>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</si>
  <si>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</si>
  <si>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</si>
  <si>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</si>
  <si>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</si>
  <si>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</si>
  <si>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</si>
  <si>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</si>
  <si>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</si>
  <si>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</si>
  <si>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</si>
  <si>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</si>
  <si>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</si>
  <si>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</si>
  <si>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</si>
  <si>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</si>
  <si>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</si>
  <si>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</si>
  <si>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</si>
  <si>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</si>
  <si>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</si>
  <si>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</si>
  <si>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</si>
  <si>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</si>
  <si>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</si>
  <si>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</si>
  <si>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</si>
  <si>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</si>
  <si>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</si>
  <si>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</si>
  <si>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</si>
  <si>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</si>
  <si>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</si>
  <si>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</si>
  <si>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</si>
  <si>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</si>
  <si>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</si>
  <si>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</si>
  <si>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</si>
  <si>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</si>
  <si>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</si>
  <si>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</si>
  <si>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</si>
  <si>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</si>
  <si>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</si>
  <si>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</si>
  <si>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</si>
  <si>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</si>
  <si>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</si>
  <si>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</si>
  <si>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</si>
  <si>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</si>
  <si>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</si>
  <si>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</si>
  <si>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</si>
  <si>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</si>
  <si>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</si>
  <si>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</si>
  <si>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</si>
  <si>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</si>
  <si>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</si>
  <si>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</si>
  <si>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</si>
  <si>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</si>
  <si>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</si>
  <si>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</si>
  <si>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</si>
  <si>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</si>
  <si>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</si>
  <si>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</si>
  <si>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</si>
  <si>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</si>
  <si>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</si>
  <si>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</si>
  <si>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</si>
  <si>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</si>
  <si>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</si>
  <si>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</si>
  <si>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</si>
  <si>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</si>
  <si>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</si>
  <si>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</si>
  <si>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</si>
  <si>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</si>
  <si>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</si>
  <si>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</si>
  <si>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</si>
  <si>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</si>
  <si>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</si>
  <si>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</si>
  <si>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</si>
  <si>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</si>
  <si>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</si>
  <si>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</si>
  <si>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</si>
  <si>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</si>
  <si>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</si>
  <si>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</si>
  <si>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</si>
  <si>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</si>
  <si>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</si>
  <si>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</si>
  <si>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</si>
  <si>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</si>
  <si>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</si>
  <si>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</si>
  <si>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</si>
  <si>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</si>
  <si>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</si>
  <si>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</si>
  <si>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</si>
  <si>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</si>
  <si>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</si>
  <si>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</si>
  <si>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</si>
  <si>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</si>
  <si>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</si>
  <si>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</si>
  <si>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</si>
  <si>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</si>
  <si>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</si>
  <si>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</si>
  <si>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</si>
  <si>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</si>
  <si>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</si>
  <si>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</si>
  <si>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</si>
  <si>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</si>
  <si>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</si>
  <si>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</si>
  <si>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</si>
  <si>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</si>
  <si>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</si>
  <si>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</si>
  <si>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</si>
  <si>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</si>
  <si>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</si>
  <si>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</si>
  <si>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</si>
  <si>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</si>
  <si>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</si>
  <si>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</si>
  <si>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</si>
  <si>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</si>
  <si>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</si>
  <si>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</si>
  <si>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</si>
  <si>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</si>
  <si>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</si>
  <si>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</si>
  <si>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</si>
  <si>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</si>
  <si>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</si>
  <si>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</si>
  <si>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</si>
  <si>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</si>
  <si>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</si>
  <si>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</si>
  <si>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</si>
  <si>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</si>
  <si>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</si>
  <si>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</si>
  <si>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</si>
  <si>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</si>
  <si>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</si>
  <si>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</si>
  <si>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</si>
  <si>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</si>
  <si>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</si>
  <si>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</si>
  <si>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</si>
  <si>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</si>
  <si>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</si>
  <si>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</si>
  <si>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</si>
  <si>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</si>
  <si>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</si>
  <si>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</si>
  <si>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</si>
  <si>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</si>
  <si>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</si>
  <si>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</si>
  <si>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</si>
  <si>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</si>
  <si>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</si>
  <si>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</si>
  <si>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</si>
  <si>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</si>
  <si>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</si>
  <si>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</si>
  <si>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</si>
  <si>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</si>
  <si>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</si>
  <si>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</si>
  <si>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</si>
  <si>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</si>
  <si>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</si>
  <si>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</si>
  <si>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</si>
  <si>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</si>
  <si>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</si>
  <si>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</si>
  <si>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</si>
  <si>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</si>
  <si>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</si>
  <si>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</si>
  <si>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</si>
  <si>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</si>
  <si>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</si>
  <si>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</si>
  <si>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</si>
  <si>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</si>
  <si>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</si>
  <si>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</si>
  <si>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</si>
  <si>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</si>
  <si>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</si>
  <si>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</si>
  <si>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</si>
  <si>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</si>
  <si>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</si>
  <si>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</si>
  <si>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</si>
  <si>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</si>
  <si>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</si>
  <si>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</si>
  <si>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</si>
  <si>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</si>
  <si>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</si>
  <si>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</si>
  <si>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</si>
  <si>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</si>
  <si>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</si>
  <si>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</si>
  <si>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</si>
  <si>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</si>
  <si>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</si>
  <si>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</si>
  <si>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</si>
  <si>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</si>
  <si>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</si>
  <si>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</si>
  <si>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</si>
  <si>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</si>
  <si>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</si>
  <si>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</si>
  <si>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</si>
  <si>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</si>
  <si>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</si>
  <si>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</si>
  <si>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</si>
  <si>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</si>
  <si>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</si>
  <si>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</si>
  <si>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</si>
  <si>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</si>
  <si>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</si>
  <si>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</si>
  <si>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</si>
  <si>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</si>
  <si>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</si>
  <si>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</si>
  <si>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</si>
  <si>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</si>
  <si>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</si>
  <si>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</si>
  <si>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</si>
  <si>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</si>
  <si>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</si>
  <si>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</si>
  <si>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</si>
  <si>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</si>
  <si>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</si>
  <si>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</si>
  <si>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</si>
  <si>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</si>
  <si>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</si>
  <si>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</si>
  <si>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</si>
  <si>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</si>
  <si>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</si>
  <si>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</si>
  <si>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</si>
  <si>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</si>
  <si>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</si>
  <si>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</si>
  <si>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</si>
  <si>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</si>
  <si>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</si>
  <si>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</si>
  <si>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</si>
  <si>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</si>
  <si>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</si>
  <si>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</si>
  <si>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</si>
  <si>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</si>
  <si>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</si>
  <si>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</si>
  <si>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</si>
  <si>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</si>
  <si>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</si>
  <si>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</si>
  <si>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</si>
  <si>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</si>
  <si>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</si>
  <si>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</si>
  <si>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</si>
  <si>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</si>
  <si>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</si>
  <si>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</si>
  <si>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</si>
  <si>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</si>
  <si>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</si>
  <si>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</si>
  <si>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</si>
  <si>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</si>
  <si>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</si>
  <si>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</si>
  <si>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</si>
  <si>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</si>
  <si>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</si>
  <si>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</si>
  <si>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</si>
  <si>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</si>
  <si>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</si>
  <si>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</si>
  <si>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</si>
  <si>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</si>
  <si>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</si>
  <si>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</si>
  <si>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</si>
  <si>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</si>
  <si>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</si>
  <si>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</si>
  <si>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</si>
  <si>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</si>
  <si>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</si>
  <si>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</si>
  <si>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</si>
  <si>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</si>
  <si>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</si>
  <si>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</si>
  <si>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</si>
  <si>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</si>
  <si>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</si>
  <si>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</si>
  <si>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</si>
  <si>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</si>
  <si>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</si>
  <si>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</si>
  <si>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</si>
  <si>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</si>
  <si>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</si>
  <si>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</si>
  <si>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</si>
  <si>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</si>
  <si>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</si>
  <si>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</si>
  <si>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</si>
  <si>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</si>
  <si>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</si>
  <si>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</si>
  <si>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</si>
  <si>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</si>
  <si>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</si>
  <si>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</si>
  <si>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</si>
  <si>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</si>
  <si>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</si>
  <si>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</si>
  <si>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</si>
  <si>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</si>
  <si>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</si>
  <si>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</si>
  <si>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</si>
  <si>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</si>
  <si>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</si>
  <si>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</si>
  <si>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</si>
  <si>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</si>
  <si>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</si>
  <si>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</si>
  <si>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</si>
  <si>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</si>
  <si>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</si>
  <si>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</si>
  <si>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</si>
  <si>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</si>
  <si>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</si>
  <si>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</si>
  <si>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</si>
  <si>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</si>
  <si>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</si>
  <si>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</si>
  <si>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</si>
  <si>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</si>
  <si>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</si>
  <si>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</si>
  <si>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</si>
  <si>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</si>
  <si>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</si>
  <si>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</si>
  <si>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</si>
  <si>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</si>
  <si>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</si>
  <si>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</si>
  <si>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</si>
  <si>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</si>
  <si>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</si>
  <si>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</si>
  <si>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</si>
  <si>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</si>
  <si>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</si>
  <si>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</si>
  <si>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</si>
  <si>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</si>
  <si>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</si>
  <si>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</si>
  <si>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</si>
  <si>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</si>
  <si>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</si>
  <si>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</si>
  <si>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</si>
  <si>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</si>
  <si>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</si>
  <si>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</si>
  <si>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</si>
  <si>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</si>
  <si>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</si>
  <si>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</si>
  <si>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</si>
  <si>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</si>
  <si>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</si>
  <si>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</si>
  <si>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</si>
  <si>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</si>
  <si>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</si>
  <si>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</si>
  <si>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</si>
  <si>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</si>
  <si>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</si>
  <si>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</si>
  <si>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</si>
  <si>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</si>
  <si>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</si>
  <si>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</si>
  <si>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</si>
  <si>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</si>
  <si>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</si>
  <si>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</si>
  <si>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</si>
  <si>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</si>
  <si>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</si>
  <si>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</si>
  <si>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</si>
  <si>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</si>
  <si>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</si>
  <si>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</si>
  <si>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</si>
  <si>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</si>
  <si>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</si>
  <si>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</si>
  <si>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</si>
  <si>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</si>
  <si>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</si>
  <si>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</si>
  <si>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</si>
  <si>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</si>
  <si>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</si>
  <si>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</si>
  <si>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</si>
  <si>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</si>
  <si>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</si>
  <si>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</si>
  <si>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</si>
  <si>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</si>
  <si>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</si>
  <si>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</si>
  <si>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</si>
  <si>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</si>
  <si>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</si>
  <si>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</si>
  <si>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</si>
  <si>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</si>
  <si>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</si>
  <si>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</si>
  <si>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</si>
  <si>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</si>
  <si>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</si>
  <si>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</si>
  <si>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</si>
  <si>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</si>
  <si>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</si>
  <si>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</si>
  <si>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</si>
  <si>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</si>
  <si>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</si>
  <si>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</si>
  <si>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</si>
  <si>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</si>
  <si>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</si>
  <si>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</si>
  <si>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</si>
  <si>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</si>
  <si>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</si>
  <si>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</si>
  <si>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</si>
  <si>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</si>
  <si>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</si>
  <si>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</si>
  <si>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</si>
  <si>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</si>
  <si>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</si>
  <si>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</si>
  <si>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</si>
  <si>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</si>
  <si>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</si>
  <si>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</si>
  <si>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</si>
  <si>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</si>
  <si>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</si>
  <si>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</si>
  <si>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</si>
  <si>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</si>
  <si>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</si>
  <si>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</si>
  <si>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</si>
  <si>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</si>
  <si>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</si>
  <si>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</si>
  <si>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</si>
  <si>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</si>
  <si>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</si>
  <si>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</si>
  <si>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</si>
  <si>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</si>
  <si>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</si>
  <si>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</si>
  <si>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</si>
  <si>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</si>
  <si>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</si>
  <si>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</si>
  <si>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</si>
  <si>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</si>
  <si>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</si>
  <si>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</si>
  <si>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</si>
  <si>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</si>
  <si>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</si>
  <si>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</si>
  <si>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</si>
  <si>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</si>
  <si>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</si>
  <si>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</si>
  <si>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</si>
  <si>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</si>
  <si>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</si>
  <si>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</si>
  <si>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</si>
  <si>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</si>
  <si>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</si>
  <si>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</si>
  <si>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</si>
  <si>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</si>
  <si>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</si>
  <si>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</si>
  <si>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</si>
  <si>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</si>
  <si>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</si>
  <si>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</si>
  <si>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</si>
  <si>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</si>
  <si>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</si>
  <si>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</si>
  <si>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</si>
  <si>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</si>
  <si>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</si>
  <si>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</si>
  <si>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</si>
  <si>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</si>
  <si>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</si>
  <si>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</si>
  <si>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</si>
  <si>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</si>
  <si>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</si>
  <si>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</si>
  <si>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</si>
  <si>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</si>
  <si>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</si>
  <si>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</si>
  <si>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</si>
  <si>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</si>
  <si>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</si>
  <si>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</si>
  <si>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</si>
  <si>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</si>
  <si>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</si>
  <si>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</si>
  <si>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</si>
  <si>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</si>
  <si>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</si>
  <si>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</si>
  <si>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</si>
  <si>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</si>
  <si>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</si>
  <si>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</si>
  <si>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</si>
  <si>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</si>
  <si>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</si>
  <si>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</si>
  <si>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</si>
  <si>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</si>
  <si>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</si>
  <si>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</si>
  <si>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</si>
  <si>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</si>
  <si>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</si>
  <si>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</si>
  <si>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</si>
  <si>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</si>
  <si>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</si>
  <si>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</si>
  <si>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</si>
  <si>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</si>
  <si>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</si>
  <si>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</si>
  <si>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</si>
  <si>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</si>
  <si>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</si>
  <si>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</si>
  <si>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</si>
  <si>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</si>
  <si>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</si>
  <si>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</si>
  <si>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</si>
  <si>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</si>
  <si>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</si>
  <si>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</si>
  <si>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</si>
  <si>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</si>
  <si>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</si>
  <si>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</si>
  <si>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</si>
  <si>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</si>
  <si>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</si>
  <si>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</si>
  <si>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</si>
  <si>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</si>
  <si>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</si>
  <si>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</si>
  <si>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</si>
  <si>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</si>
  <si>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</si>
  <si>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</si>
  <si>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</si>
  <si>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</si>
  <si>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</si>
  <si>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</si>
  <si>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</si>
  <si>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</si>
  <si>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</si>
  <si>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</si>
  <si>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</si>
  <si>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</si>
  <si>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</si>
  <si>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</si>
  <si>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</si>
  <si>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</si>
  <si>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</si>
  <si>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</si>
  <si>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</si>
  <si>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</si>
  <si>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</si>
  <si>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</si>
  <si>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</si>
  <si>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</si>
  <si>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</si>
  <si>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</si>
  <si>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</si>
  <si>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</si>
  <si>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</si>
  <si>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</si>
  <si>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</si>
  <si>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</si>
  <si>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</si>
  <si>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</si>
  <si>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</si>
  <si>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</si>
  <si>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</si>
  <si>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</si>
  <si>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</si>
  <si>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</si>
  <si>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</si>
  <si>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</si>
  <si>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</si>
  <si>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</si>
  <si>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</si>
  <si>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</si>
  <si>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</si>
  <si>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</si>
  <si>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</si>
  <si>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</si>
  <si>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</si>
  <si>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</si>
  <si>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</si>
  <si>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</si>
  <si>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</si>
  <si>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</si>
  <si>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</si>
  <si>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</si>
  <si>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</si>
  <si>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</si>
  <si>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</si>
  <si>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</si>
  <si>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</si>
  <si>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</si>
  <si>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</si>
  <si>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</si>
  <si>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</si>
  <si>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</si>
  <si>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</si>
  <si>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</si>
  <si>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</si>
  <si>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</si>
  <si>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</si>
  <si>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</si>
  <si>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</si>
  <si>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</si>
  <si>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</si>
  <si>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</si>
  <si>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</si>
  <si>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</si>
  <si>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</si>
  <si>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</si>
  <si>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</si>
  <si>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</si>
  <si>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</si>
  <si>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</si>
  <si>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</si>
  <si>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</si>
  <si>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</si>
  <si>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</si>
  <si>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</si>
  <si>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</si>
  <si>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</si>
  <si>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</si>
  <si>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</si>
  <si>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</si>
  <si>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</si>
  <si>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</si>
  <si>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</si>
  <si>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</si>
  <si>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</si>
  <si>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</si>
  <si>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</si>
  <si>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</si>
  <si>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</si>
  <si>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</si>
  <si>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</si>
  <si>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</si>
  <si>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</si>
  <si>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</si>
  <si>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</si>
  <si>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</si>
  <si>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</si>
  <si>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</si>
  <si>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</si>
  <si>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</si>
  <si>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</si>
  <si>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</si>
  <si>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</si>
  <si>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</si>
  <si>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</si>
  <si>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</si>
  <si>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</si>
  <si>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</si>
  <si>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</si>
  <si>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</si>
  <si>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</si>
  <si>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</si>
  <si>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</si>
  <si>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</si>
  <si>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</si>
  <si>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</si>
  <si>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</si>
  <si>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</si>
  <si>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</si>
  <si>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</si>
  <si>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</si>
  <si>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</si>
  <si>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</si>
  <si>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</si>
  <si>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</si>
  <si>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</si>
  <si>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</si>
  <si>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</si>
  <si>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</si>
  <si>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</si>
  <si>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</si>
  <si>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</si>
  <si>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</si>
  <si>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</si>
  <si>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</si>
  <si>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</si>
  <si>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</si>
  <si>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</si>
  <si>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</si>
  <si>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</si>
  <si>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</si>
  <si>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</si>
  <si>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</si>
  <si>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</si>
  <si>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</si>
  <si>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</si>
  <si>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</si>
  <si>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</si>
  <si>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</si>
  <si>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</si>
  <si>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</si>
  <si>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</si>
  <si>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</si>
  <si>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</si>
  <si>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</si>
  <si>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</si>
  <si>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</si>
  <si>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</si>
  <si>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</si>
  <si>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</si>
  <si>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</si>
  <si>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</si>
  <si>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</si>
  <si>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</si>
  <si>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</si>
  <si>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</si>
  <si>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</si>
  <si>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</si>
  <si>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</si>
  <si>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</si>
  <si>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</si>
  <si>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</si>
  <si>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</si>
  <si>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</si>
  <si>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</si>
  <si>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</si>
  <si>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</si>
  <si>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</si>
  <si>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</si>
  <si>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</si>
  <si>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</si>
  <si>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</si>
  <si>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</si>
  <si>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</si>
  <si>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</si>
  <si>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</si>
  <si>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</si>
  <si>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</si>
  <si>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</si>
  <si>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</si>
  <si>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</si>
  <si>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</si>
  <si>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</si>
  <si>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</si>
  <si>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</si>
  <si>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</si>
  <si>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</si>
  <si>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</si>
  <si>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</si>
  <si>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</si>
  <si>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</si>
  <si>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</si>
  <si>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</si>
  <si>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</si>
  <si>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</si>
  <si>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</si>
  <si>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</si>
  <si>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</si>
  <si>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</si>
  <si>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</si>
  <si>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</si>
  <si>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</si>
  <si>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</si>
  <si>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</si>
  <si>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</si>
  <si>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</si>
  <si>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</si>
  <si>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</si>
  <si>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</si>
  <si>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</si>
  <si>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</si>
  <si>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</si>
  <si>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</si>
  <si>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</si>
  <si>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</si>
  <si>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</si>
  <si>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</si>
  <si>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</si>
  <si>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</si>
  <si>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</si>
  <si>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</si>
  <si>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</si>
  <si>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</si>
  <si>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</si>
  <si>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</si>
  <si>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</si>
  <si>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</si>
  <si>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</si>
  <si>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</si>
  <si>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</si>
  <si>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</si>
  <si>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</si>
  <si>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</si>
  <si>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</si>
  <si>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</si>
  <si>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</si>
  <si>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</si>
  <si>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</si>
  <si>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</si>
  <si>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</si>
  <si>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</si>
  <si>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</si>
  <si>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</si>
  <si>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</si>
  <si>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</si>
  <si>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</si>
  <si>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</si>
  <si>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</si>
  <si>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</si>
  <si>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</si>
  <si>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</si>
  <si>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</si>
  <si>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</si>
  <si>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</si>
  <si>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</si>
  <si>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</si>
  <si>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</si>
  <si>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</si>
  <si>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</si>
  <si>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</si>
  <si>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</si>
  <si>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</si>
  <si>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</si>
  <si>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</si>
  <si>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</si>
  <si>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</si>
  <si>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</si>
  <si>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</si>
  <si>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</si>
  <si>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</si>
  <si>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</si>
  <si>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</si>
  <si>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</si>
  <si>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</si>
  <si>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</si>
  <si>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</si>
  <si>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</si>
  <si>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</si>
  <si>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</si>
  <si>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</si>
  <si>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</si>
  <si>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</si>
  <si>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</si>
  <si>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</si>
  <si>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</si>
  <si>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</si>
  <si>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</si>
  <si>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</si>
  <si>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</si>
  <si>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</si>
  <si>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</si>
  <si>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</si>
  <si>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</si>
  <si>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</si>
  <si>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</si>
  <si>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</si>
  <si>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</si>
  <si>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</si>
  <si>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</si>
  <si>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</si>
  <si>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</si>
  <si>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</si>
  <si>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</si>
  <si>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</si>
  <si>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</si>
  <si>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</si>
  <si>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</si>
  <si>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</si>
  <si>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</si>
  <si>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</si>
  <si>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</si>
  <si>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</si>
  <si>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</si>
  <si>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</si>
  <si>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</si>
  <si>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</si>
  <si>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</si>
  <si>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</si>
  <si>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</si>
  <si>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</si>
  <si>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</si>
  <si>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</si>
  <si>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</si>
  <si>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</si>
  <si>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</si>
  <si>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</si>
  <si>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</si>
  <si>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</si>
  <si>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</si>
  <si>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</si>
  <si>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</si>
  <si>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</si>
  <si>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</si>
  <si>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</si>
  <si>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</si>
  <si>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</si>
  <si>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</si>
  <si>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</si>
  <si>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</si>
  <si>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</si>
  <si>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</si>
  <si>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</si>
  <si>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</si>
  <si>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</si>
  <si>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</si>
  <si>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</si>
  <si>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</si>
  <si>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</si>
  <si>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</si>
  <si>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</si>
  <si>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</si>
  <si>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</si>
  <si>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</si>
  <si>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</si>
  <si>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</si>
  <si>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</si>
  <si>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</si>
  <si>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</si>
  <si>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</si>
  <si>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</si>
  <si>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</si>
  <si>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</si>
  <si>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</si>
  <si>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</si>
  <si>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</si>
  <si>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</si>
  <si>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</si>
  <si>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</si>
  <si>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</si>
  <si>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</si>
  <si>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</si>
  <si>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</si>
  <si>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</si>
  <si>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</si>
  <si>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</si>
  <si>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</si>
  <si>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</si>
  <si>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</si>
  <si>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</si>
  <si>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</si>
  <si>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</si>
  <si>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</si>
  <si>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</si>
  <si>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</si>
  <si>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</si>
  <si>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</si>
  <si>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</si>
  <si>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</si>
  <si>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</si>
  <si>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</si>
  <si>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</si>
  <si>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</si>
  <si>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</si>
  <si>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</si>
  <si>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</si>
  <si>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</si>
  <si>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</si>
  <si>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</si>
  <si>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</si>
  <si>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</si>
  <si>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</si>
  <si>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</si>
  <si>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</si>
  <si>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</si>
  <si>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</si>
  <si>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</si>
  <si>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</si>
  <si>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</si>
  <si>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</si>
  <si>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</si>
  <si>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</si>
  <si>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</si>
  <si>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</si>
  <si>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</si>
  <si>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</si>
  <si>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</si>
  <si>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</si>
  <si>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</si>
  <si>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</si>
  <si>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</si>
  <si>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</si>
  <si>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</si>
  <si>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</si>
  <si>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</si>
  <si>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</si>
  <si>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</si>
  <si>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</si>
  <si>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</si>
  <si>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</si>
  <si>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</si>
  <si>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</si>
  <si>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</si>
  <si>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</si>
  <si>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</si>
  <si>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</si>
  <si>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</si>
  <si>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</si>
  <si>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</si>
  <si>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</si>
  <si>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</si>
  <si>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</si>
  <si>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</si>
  <si>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</si>
  <si>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</si>
  <si>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</si>
  <si>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</si>
  <si>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</si>
  <si>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</si>
  <si>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</si>
  <si>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</si>
  <si>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</si>
  <si>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</si>
  <si>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</si>
  <si>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</si>
  <si>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</si>
  <si>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</si>
  <si>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</si>
  <si>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</si>
  <si>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</si>
  <si>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</si>
  <si>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</si>
  <si>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</si>
  <si>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</si>
  <si>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</si>
  <si>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</si>
  <si>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</si>
  <si>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</si>
  <si>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</si>
  <si>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</si>
  <si>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</si>
  <si>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</si>
  <si>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</si>
  <si>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</si>
  <si>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</si>
  <si>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</si>
  <si>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</si>
  <si>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</si>
  <si>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</si>
  <si>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</si>
  <si>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</si>
  <si>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</si>
  <si>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</si>
  <si>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</si>
  <si>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</si>
  <si>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</si>
  <si>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</si>
  <si>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</si>
  <si>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</si>
  <si>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</si>
  <si>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</si>
  <si>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</si>
  <si>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</si>
  <si>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</si>
  <si>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</si>
  <si>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</si>
  <si>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</si>
  <si>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</si>
  <si>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</si>
  <si>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</si>
  <si>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</si>
  <si>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</si>
  <si>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</si>
  <si>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</si>
  <si>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</si>
  <si>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</si>
  <si>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</si>
  <si>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</si>
  <si>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</si>
  <si>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</si>
  <si>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</si>
  <si>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</si>
  <si>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</si>
  <si>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</si>
  <si>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</si>
  <si>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</si>
  <si>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</si>
  <si>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</si>
  <si>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</si>
  <si>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</si>
  <si>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</si>
  <si>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</si>
  <si>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</si>
  <si>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</si>
  <si>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</si>
  <si>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</si>
  <si>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</si>
  <si>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</si>
  <si>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</si>
  <si>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</si>
  <si>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</si>
  <si>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</si>
  <si>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</si>
  <si>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</si>
  <si>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</si>
  <si>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</si>
  <si>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</si>
  <si>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</si>
  <si>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</si>
  <si>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</si>
  <si>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</si>
  <si>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</si>
  <si>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</si>
  <si>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</si>
  <si>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</si>
  <si>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</si>
  <si>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</si>
  <si>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</si>
  <si>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</si>
  <si>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</si>
  <si>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</si>
  <si>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</si>
  <si>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</si>
  <si>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</si>
  <si>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</si>
  <si>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</si>
  <si>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</si>
  <si>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</si>
  <si>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</si>
  <si>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</si>
  <si>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</si>
  <si>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</si>
  <si>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</si>
  <si>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</si>
  <si>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</si>
  <si>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</si>
  <si>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</si>
  <si>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</si>
  <si>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</si>
  <si>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</si>
  <si>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</si>
  <si>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</si>
  <si>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</si>
  <si>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</si>
  <si>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</si>
  <si>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</si>
  <si>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</si>
  <si>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</si>
  <si>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</si>
  <si>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</si>
  <si>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</si>
  <si>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</si>
  <si>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</si>
  <si>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</si>
  <si>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</si>
  <si>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</si>
  <si>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</si>
  <si>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</si>
  <si>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</si>
  <si>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</si>
  <si>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</si>
  <si>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</si>
  <si>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</si>
  <si>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</si>
  <si>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</si>
  <si>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</si>
  <si>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</si>
  <si>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</si>
  <si>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</si>
  <si>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</si>
  <si>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</si>
  <si>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</si>
  <si>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</si>
  <si>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</si>
  <si>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</si>
  <si>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</si>
  <si>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</si>
  <si>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</si>
  <si>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</si>
  <si>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</si>
  <si>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</si>
  <si>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</si>
  <si>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</si>
  <si>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</si>
  <si>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</si>
  <si>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</si>
  <si>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</si>
  <si>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</si>
  <si>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</si>
  <si>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</si>
  <si>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</si>
  <si>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</si>
  <si>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</si>
  <si>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</si>
  <si>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</si>
  <si>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</si>
  <si>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</si>
  <si>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</si>
  <si>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</si>
  <si>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</si>
  <si>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</si>
  <si>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</si>
  <si>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</si>
  <si>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</si>
  <si>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</si>
  <si>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</si>
  <si>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</si>
  <si>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</si>
  <si>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</si>
  <si>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</si>
  <si>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</si>
  <si>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</si>
  <si>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</si>
  <si>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</si>
  <si>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</si>
  <si>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</si>
  <si>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</si>
  <si>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</si>
  <si>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</si>
  <si>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</si>
  <si>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</si>
  <si>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</si>
  <si>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</si>
  <si>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</si>
  <si>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</si>
  <si>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</si>
  <si>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</si>
  <si>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</si>
  <si>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</si>
  <si>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</si>
  <si>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</si>
  <si>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</si>
  <si>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</si>
  <si>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</si>
  <si>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</si>
  <si>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</si>
  <si>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</si>
  <si>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</si>
  <si>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</si>
  <si>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</si>
  <si>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</si>
  <si>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</si>
  <si>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</si>
  <si>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</si>
  <si>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</si>
  <si>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</si>
  <si>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</si>
  <si>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</si>
  <si>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</si>
  <si>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</si>
  <si>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</si>
  <si>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</si>
  <si>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</si>
  <si>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</si>
  <si>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</si>
  <si>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</si>
  <si>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</si>
  <si>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</si>
  <si>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</si>
  <si>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</si>
  <si>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</si>
  <si>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</si>
  <si>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</si>
  <si>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</si>
  <si>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</si>
  <si>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</si>
  <si>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</si>
  <si>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</si>
  <si>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</si>
  <si>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</si>
  <si>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</si>
  <si>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</si>
  <si>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</si>
  <si>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</si>
  <si>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</si>
  <si>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</si>
  <si>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</si>
  <si>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</si>
  <si>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</si>
  <si>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</si>
  <si>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</si>
  <si>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</si>
  <si>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</si>
  <si>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</si>
  <si>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</si>
  <si>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</si>
  <si>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</si>
  <si>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</si>
  <si>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</si>
  <si>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</si>
  <si>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</si>
  <si>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</si>
  <si>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</si>
  <si>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</si>
  <si>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</si>
  <si>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</si>
  <si>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</si>
  <si>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</si>
  <si>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</si>
  <si>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</si>
  <si>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</si>
  <si>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</si>
  <si>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</si>
  <si>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</si>
  <si>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</si>
  <si>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</si>
  <si>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</si>
  <si>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</si>
  <si>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</si>
  <si>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</si>
  <si>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</si>
  <si>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</si>
  <si>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</si>
  <si>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</si>
  <si>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</si>
  <si>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</si>
  <si>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</si>
  <si>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</si>
  <si>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</si>
  <si>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</si>
  <si>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</si>
  <si>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</si>
  <si>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</si>
  <si>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</si>
  <si>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</si>
  <si>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</si>
  <si>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</si>
  <si>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</si>
  <si>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</si>
  <si>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</si>
  <si>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</si>
  <si>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</si>
  <si>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</si>
  <si>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</si>
  <si>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</si>
  <si>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</si>
  <si>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</si>
  <si>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</si>
  <si>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</si>
  <si>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</si>
  <si>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</si>
  <si>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</si>
  <si>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</si>
  <si>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</si>
  <si>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</si>
  <si>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</si>
  <si>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</si>
  <si>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</si>
  <si>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</si>
  <si>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</si>
  <si>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</si>
  <si>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</si>
  <si>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</si>
  <si>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</si>
  <si>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</si>
  <si>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</si>
  <si>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</si>
  <si>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</si>
  <si>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</si>
  <si>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</si>
  <si>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</si>
  <si>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</si>
  <si>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</si>
  <si>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</si>
  <si>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</si>
  <si>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</si>
  <si>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</si>
  <si>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</si>
  <si>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</si>
  <si>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</si>
  <si>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</si>
  <si>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</si>
  <si>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</si>
  <si>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</si>
  <si>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</si>
  <si>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</si>
  <si>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</si>
  <si>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</si>
  <si>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</si>
  <si>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</si>
  <si>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</si>
  <si>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</si>
  <si>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</si>
  <si>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</si>
  <si>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</si>
  <si>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</si>
  <si>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</si>
  <si>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</si>
  <si>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</si>
  <si>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</si>
  <si>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</si>
  <si>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</si>
  <si>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</si>
  <si>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</si>
  <si>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</si>
  <si>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</si>
  <si>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</si>
  <si>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</si>
  <si>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</si>
  <si>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</si>
  <si>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</si>
  <si>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</si>
  <si>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</si>
  <si>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</si>
  <si>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</si>
  <si>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</si>
  <si>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</si>
  <si>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</si>
  <si>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</si>
  <si>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</si>
  <si>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</si>
  <si>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</si>
  <si>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</si>
  <si>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</si>
  <si>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</si>
  <si>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</si>
  <si>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</si>
  <si>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</si>
  <si>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</si>
  <si>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</si>
  <si>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</si>
  <si>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</si>
  <si>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</si>
  <si>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</si>
  <si>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</si>
  <si>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</si>
  <si>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</si>
  <si>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</si>
  <si>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</si>
  <si>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</si>
  <si>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</si>
  <si>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</si>
  <si>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</si>
  <si>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</si>
  <si>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</si>
  <si>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</si>
  <si>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</si>
  <si>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</si>
  <si>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</si>
  <si>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</si>
  <si>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</si>
  <si>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</si>
  <si>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</si>
  <si>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</si>
  <si>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</si>
  <si>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</si>
  <si>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</si>
  <si>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</si>
  <si>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</si>
  <si>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</si>
  <si>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</si>
  <si>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</si>
  <si>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</si>
  <si>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</si>
  <si>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</si>
  <si>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</si>
  <si>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</si>
  <si>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</si>
  <si>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</si>
  <si>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</si>
  <si>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</si>
  <si>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</si>
  <si>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</si>
  <si>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</si>
  <si>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</si>
  <si>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</si>
  <si>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</si>
  <si>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</si>
  <si>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</si>
  <si>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</si>
  <si>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</si>
  <si>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</si>
  <si>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</si>
  <si>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</si>
  <si>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</si>
  <si>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</si>
  <si>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</si>
  <si>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</si>
  <si>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</si>
  <si>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</si>
  <si>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</si>
  <si>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</si>
  <si>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</si>
  <si>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</si>
  <si>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</si>
  <si>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</si>
  <si>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</si>
  <si>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</si>
  <si>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</si>
  <si>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</si>
  <si>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</si>
  <si>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</si>
  <si>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</si>
  <si>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</si>
  <si>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</si>
  <si>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</si>
  <si>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</si>
  <si>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</si>
  <si>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</si>
  <si>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</si>
  <si>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</si>
  <si>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</si>
  <si>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</si>
  <si>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</si>
  <si>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</si>
  <si>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</si>
  <si>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</si>
  <si>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</si>
  <si>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</si>
  <si>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</si>
  <si>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</si>
  <si>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</si>
  <si>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</si>
  <si>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</si>
  <si>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</si>
  <si>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</si>
  <si>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</si>
  <si>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</si>
  <si>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</si>
  <si>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</si>
  <si>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</si>
  <si>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</si>
  <si>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</si>
  <si>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</si>
  <si>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</si>
  <si>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</si>
  <si>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</si>
  <si>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</si>
  <si>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</si>
  <si>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</si>
  <si>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</si>
  <si>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</si>
  <si>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</si>
  <si>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</si>
  <si>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</si>
  <si>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</si>
  <si>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</si>
  <si>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</si>
  <si>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</si>
  <si>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</si>
  <si>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</si>
  <si>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</si>
  <si>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</si>
  <si>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</si>
  <si>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</si>
  <si>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</si>
  <si>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</si>
  <si>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</si>
  <si>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</si>
  <si>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</si>
  <si>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</si>
  <si>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</si>
  <si>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</si>
  <si>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</si>
  <si>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</si>
  <si>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</si>
  <si>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</si>
  <si>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</si>
  <si>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</si>
  <si>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</si>
  <si>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</si>
  <si>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</si>
  <si>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</si>
  <si>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</si>
  <si>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</si>
  <si>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</si>
  <si>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</si>
  <si>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</si>
  <si>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</si>
  <si>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</si>
  <si>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</si>
  <si>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</si>
  <si>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</si>
  <si>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</si>
  <si>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</si>
  <si>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</si>
  <si>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</si>
  <si>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</si>
  <si>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</si>
  <si>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</si>
  <si>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</si>
  <si>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</si>
  <si>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</si>
  <si>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</si>
  <si>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</si>
  <si>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</si>
  <si>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</si>
  <si>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</si>
  <si>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</si>
  <si>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</si>
  <si>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</si>
  <si>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</si>
  <si>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</si>
  <si>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</si>
  <si>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</si>
  <si>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</si>
  <si>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</si>
  <si>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</si>
  <si>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</si>
  <si>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</si>
  <si>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</si>
  <si>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</si>
  <si>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</si>
  <si>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</si>
  <si>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</si>
  <si>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</si>
  <si>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</si>
  <si>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</si>
  <si>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</si>
  <si>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</si>
  <si>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</si>
  <si>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</si>
  <si>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</si>
  <si>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</si>
  <si>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</si>
  <si>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</si>
  <si>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</si>
  <si>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</si>
  <si>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</si>
  <si>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</si>
  <si>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</si>
  <si>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</si>
  <si>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</si>
  <si>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</si>
  <si>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</si>
  <si>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</si>
  <si>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</si>
  <si>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</si>
  <si>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</si>
  <si>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</si>
  <si>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</si>
  <si>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</si>
  <si>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</si>
  <si>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</si>
  <si>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</si>
  <si>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</si>
  <si>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</si>
  <si>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</si>
  <si>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</si>
  <si>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</si>
  <si>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</si>
  <si>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</si>
  <si>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</si>
  <si>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</si>
  <si>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</si>
  <si>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</si>
  <si>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</si>
  <si>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</si>
  <si>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</si>
  <si>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</si>
  <si>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</si>
  <si>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</si>
  <si>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</si>
  <si>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</si>
  <si>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</si>
  <si>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</si>
  <si>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</si>
  <si>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</si>
  <si>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</si>
  <si>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</si>
  <si>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</si>
  <si>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</si>
  <si>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</si>
  <si>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</si>
  <si>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</si>
  <si>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</si>
  <si>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</si>
  <si>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</si>
  <si>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</si>
  <si>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</si>
  <si>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</si>
  <si>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</si>
  <si>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</si>
  <si>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</si>
  <si>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</si>
  <si>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</si>
  <si>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</si>
  <si>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</si>
  <si>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</si>
  <si>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</si>
  <si>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</si>
  <si>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</si>
  <si>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</si>
  <si>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</si>
  <si>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</si>
  <si>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</si>
  <si>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</si>
  <si>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</si>
  <si>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</si>
  <si>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</si>
  <si>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</si>
  <si>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</si>
  <si>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</si>
  <si>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</si>
  <si>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</si>
  <si>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</si>
  <si>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</si>
  <si>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</si>
  <si>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</si>
  <si>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</si>
  <si>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</si>
  <si>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</si>
  <si>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</si>
  <si>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</si>
  <si>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</si>
  <si>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</si>
  <si>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</si>
  <si>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</si>
  <si>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</si>
  <si>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</si>
  <si>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</si>
  <si>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</si>
  <si>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</si>
  <si>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</si>
  <si>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</si>
  <si>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</si>
  <si>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</si>
  <si>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</si>
  <si>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</si>
  <si>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</si>
  <si>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</si>
  <si>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</si>
  <si>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</si>
  <si>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</si>
  <si>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</si>
  <si>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</si>
  <si>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</si>
  <si>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</si>
  <si>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</si>
  <si>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</si>
  <si>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</si>
  <si>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</si>
  <si>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</si>
  <si>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</si>
  <si>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</si>
  <si>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</si>
  <si>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</si>
  <si>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</si>
  <si>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</si>
  <si>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</si>
  <si>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</si>
  <si>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</si>
  <si>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</si>
  <si>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</si>
  <si>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</si>
  <si>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</si>
  <si>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</si>
  <si>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</si>
  <si>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</si>
  <si>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</si>
  <si>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</si>
  <si>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</si>
  <si>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</si>
  <si>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</si>
  <si>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</si>
  <si>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</si>
  <si>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</si>
  <si>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</si>
  <si>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</si>
  <si>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</si>
  <si>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</si>
  <si>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</si>
  <si>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</si>
  <si>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</si>
  <si>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</si>
  <si>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</si>
  <si>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</si>
  <si>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</si>
  <si>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</si>
  <si>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</si>
  <si>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</si>
  <si>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</si>
  <si>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</si>
  <si>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</si>
  <si>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</si>
  <si>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</si>
  <si>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</si>
  <si>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</si>
  <si>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</si>
  <si>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</si>
  <si>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</si>
  <si>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</si>
  <si>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</si>
  <si>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</si>
  <si>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</si>
  <si>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</si>
  <si>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</si>
  <si>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</si>
  <si>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</si>
  <si>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</si>
  <si>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</si>
  <si>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</si>
  <si>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</si>
  <si>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</si>
  <si>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</si>
  <si>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</si>
  <si>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</si>
  <si>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</si>
  <si>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</si>
  <si>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</si>
  <si>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</si>
  <si>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</si>
  <si>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</si>
  <si>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</si>
  <si>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</si>
  <si>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</si>
  <si>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</si>
  <si>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</si>
  <si>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</si>
  <si>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</si>
  <si>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</si>
  <si>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</si>
  <si>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</si>
  <si>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</si>
  <si>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</si>
  <si>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</si>
  <si>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</si>
  <si>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</si>
  <si>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</si>
  <si>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</si>
  <si>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</si>
  <si>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</si>
  <si>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</si>
  <si>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</si>
  <si>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</si>
  <si>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</si>
  <si>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</si>
  <si>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</si>
  <si>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</si>
  <si>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</si>
  <si>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</si>
  <si>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</si>
  <si>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</si>
  <si>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</si>
  <si>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</si>
  <si>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</si>
  <si>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</si>
  <si>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</si>
  <si>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</si>
  <si>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</si>
  <si>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</si>
  <si>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</si>
  <si>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</si>
  <si>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</si>
  <si>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</si>
  <si>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</si>
  <si>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</si>
  <si>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</si>
  <si>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</si>
  <si>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</si>
  <si>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</si>
  <si>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</si>
  <si>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</si>
  <si>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</si>
  <si>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</si>
  <si>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</si>
  <si>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</si>
  <si>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</si>
  <si>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</si>
  <si>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</si>
  <si>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</si>
  <si>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</si>
  <si>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</si>
  <si>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</si>
  <si>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</si>
  <si>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</si>
  <si>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</si>
  <si>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</si>
  <si>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</si>
  <si>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</si>
  <si>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</si>
  <si>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</si>
  <si>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</si>
  <si>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</si>
  <si>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</si>
  <si>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</si>
  <si>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</si>
  <si>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</si>
  <si>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</si>
  <si>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</si>
  <si>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</si>
  <si>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</si>
  <si>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</si>
  <si>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</si>
  <si>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</si>
  <si>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</si>
  <si>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</si>
  <si>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</si>
  <si>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</si>
  <si>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</si>
  <si>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</si>
  <si>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</si>
  <si>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</si>
  <si>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</si>
  <si>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</si>
  <si>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</si>
  <si>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</si>
  <si>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</si>
  <si>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</si>
  <si>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</si>
  <si>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</si>
  <si>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</si>
  <si>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</si>
  <si>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</si>
  <si>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</si>
  <si>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</si>
  <si>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</si>
  <si>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</si>
  <si>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</si>
  <si>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</si>
  <si>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</si>
  <si>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</si>
  <si>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</si>
  <si>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</si>
  <si>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</si>
  <si>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</si>
  <si>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</si>
  <si>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</si>
  <si>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</si>
  <si>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</si>
  <si>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</si>
  <si>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</si>
  <si>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</si>
  <si>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</si>
  <si>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</si>
  <si>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</si>
  <si>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</si>
  <si>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</si>
  <si>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</si>
  <si>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</si>
  <si>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</si>
  <si>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</si>
  <si>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</si>
  <si>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</si>
  <si>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</si>
  <si>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</si>
  <si>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</si>
  <si>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</si>
  <si>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</si>
  <si>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</si>
  <si>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</si>
  <si>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</si>
  <si>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</si>
  <si>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</si>
  <si>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</si>
  <si>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</si>
  <si>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</si>
  <si>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</si>
  <si>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</si>
  <si>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</si>
  <si>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</si>
  <si>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</si>
  <si>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</si>
  <si>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</si>
  <si>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</si>
  <si>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</si>
  <si>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</si>
  <si>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</si>
  <si>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</si>
  <si>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</si>
  <si>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</si>
  <si>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</si>
  <si>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</si>
  <si>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</si>
  <si>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</si>
  <si>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</si>
  <si>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</si>
  <si>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</si>
  <si>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</si>
  <si>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</si>
  <si>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</si>
  <si>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</si>
  <si>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</si>
  <si>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</si>
  <si>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</si>
  <si>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</si>
  <si>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</si>
  <si>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</si>
  <si>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</si>
  <si>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</si>
  <si>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</si>
  <si>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</si>
  <si>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</si>
  <si>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</si>
  <si>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</si>
  <si>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</si>
  <si>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</si>
  <si>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</si>
  <si>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</si>
  <si>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</si>
  <si>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</si>
  <si>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</si>
  <si>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</si>
  <si>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</si>
  <si>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</si>
  <si>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</si>
  <si>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</si>
  <si>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</si>
  <si>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</si>
  <si>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</si>
  <si>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</si>
  <si>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</si>
  <si>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</si>
  <si>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</si>
  <si>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</si>
  <si>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</si>
  <si>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</si>
  <si>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</si>
  <si>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</si>
  <si>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</si>
  <si>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</si>
  <si>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</si>
  <si>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</si>
  <si>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</si>
  <si>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</si>
  <si>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</si>
  <si>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</si>
  <si>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</si>
  <si>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</si>
  <si>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</si>
  <si>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</si>
  <si>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</si>
  <si>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</si>
  <si>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</si>
  <si>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</si>
  <si>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</si>
  <si>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</si>
  <si>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</si>
  <si>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</si>
  <si>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</si>
  <si>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</si>
  <si>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</si>
  <si>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</si>
  <si>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</si>
  <si>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</si>
  <si>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</si>
  <si>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</si>
  <si>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</si>
  <si>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</si>
  <si>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</si>
  <si>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</si>
  <si>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</si>
  <si>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</si>
  <si>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</si>
  <si>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</si>
  <si>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</si>
  <si>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</si>
  <si>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</si>
  <si>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</si>
  <si>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</si>
  <si>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</si>
  <si>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</si>
  <si>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</si>
  <si>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</si>
  <si>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</si>
  <si>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</si>
  <si>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</si>
  <si>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</si>
  <si>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</si>
  <si>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</si>
  <si>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</si>
  <si>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</si>
  <si>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</si>
  <si>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</si>
  <si>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</si>
  <si>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</si>
  <si>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</si>
  <si>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</si>
  <si>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</si>
  <si>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</si>
  <si>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</si>
  <si>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</si>
  <si>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</si>
  <si>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</si>
  <si>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</si>
  <si>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</si>
  <si>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</si>
  <si>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</si>
  <si>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</si>
  <si>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</si>
  <si>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</si>
  <si>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</si>
  <si>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</si>
  <si>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</si>
  <si>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</si>
  <si>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</si>
  <si>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</si>
  <si>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</si>
  <si>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</si>
  <si>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</si>
  <si>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</si>
  <si>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</si>
  <si>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</si>
  <si>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</si>
  <si>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</si>
  <si>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</si>
  <si>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</si>
  <si>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</si>
  <si>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</si>
  <si>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</si>
  <si>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</si>
  <si>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</si>
  <si>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</si>
  <si>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</si>
  <si>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</si>
  <si>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</si>
  <si>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</si>
  <si>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</si>
  <si>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</si>
  <si>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</si>
  <si>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</si>
  <si>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</si>
  <si>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</si>
  <si>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</si>
  <si>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</si>
  <si>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</si>
  <si>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</si>
  <si>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</si>
  <si>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</si>
  <si>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</si>
  <si>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</si>
  <si>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</si>
  <si>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</si>
  <si>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</si>
  <si>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</si>
  <si>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</si>
  <si>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</si>
  <si>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</si>
  <si>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</si>
  <si>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</si>
  <si>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</si>
  <si>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</si>
  <si>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</si>
  <si>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</si>
  <si>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</si>
  <si>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</si>
  <si>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</si>
  <si>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</si>
  <si>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</si>
  <si>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</si>
  <si>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</si>
  <si>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</si>
  <si>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</si>
  <si>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</si>
  <si>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</si>
  <si>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</si>
  <si>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</si>
  <si>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</si>
  <si>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</si>
  <si>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</si>
  <si>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</si>
  <si>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</si>
  <si>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</si>
  <si>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</si>
  <si>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</si>
  <si>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</si>
  <si>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</si>
  <si>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</si>
  <si>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</si>
  <si>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</si>
  <si>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</si>
  <si>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</si>
  <si>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</si>
  <si>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</si>
  <si>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</si>
  <si>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</si>
  <si>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</si>
  <si>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</si>
  <si>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</si>
  <si>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</si>
  <si>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</si>
  <si>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</si>
  <si>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</si>
  <si>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</si>
  <si>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</si>
  <si>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</si>
  <si>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</si>
  <si>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</si>
  <si>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</si>
  <si>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</si>
  <si>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</si>
  <si>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</si>
  <si>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</si>
  <si>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</si>
  <si>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</si>
  <si>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</si>
  <si>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</si>
  <si>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</si>
  <si>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</si>
  <si>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</si>
  <si>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</si>
  <si>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</si>
  <si>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</si>
  <si>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</si>
  <si>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</si>
  <si>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</si>
  <si>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</si>
  <si>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</si>
  <si>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</si>
  <si>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</si>
  <si>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</si>
  <si>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</si>
  <si>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</si>
  <si>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</si>
  <si>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</si>
  <si>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</si>
  <si>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</si>
  <si>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</si>
  <si>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</si>
  <si>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</si>
  <si>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</si>
  <si>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</si>
  <si>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</si>
  <si>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</si>
  <si>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</si>
  <si>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</si>
  <si>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</si>
  <si>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</si>
  <si>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</si>
  <si>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</si>
  <si>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</si>
  <si>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</si>
  <si>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</si>
  <si>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</si>
  <si>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</si>
  <si>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</si>
  <si>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</si>
  <si>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</si>
  <si>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</si>
  <si>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</si>
  <si>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</si>
  <si>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</si>
  <si>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</si>
  <si>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</si>
  <si>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</si>
  <si>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</si>
  <si>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</si>
  <si>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</si>
  <si>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</si>
  <si>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</si>
  <si>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</si>
  <si>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</si>
  <si>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</si>
  <si>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</si>
  <si>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</si>
  <si>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</si>
  <si>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</si>
  <si>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</si>
  <si>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</si>
  <si>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</si>
  <si>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</si>
  <si>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</si>
  <si>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</si>
  <si>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</si>
  <si>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</si>
  <si>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</si>
  <si>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</si>
  <si>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</si>
  <si>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</si>
  <si>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</si>
  <si>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</si>
  <si>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</si>
  <si>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</si>
  <si>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</si>
  <si>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</si>
  <si>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</si>
  <si>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</si>
  <si>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</si>
  <si>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</si>
  <si>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</si>
  <si>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</si>
  <si>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</si>
  <si>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</si>
  <si>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</si>
  <si>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</si>
  <si>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</si>
  <si>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</si>
  <si>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</si>
  <si>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</si>
  <si>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</si>
  <si>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</si>
  <si>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</si>
  <si>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</si>
  <si>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</si>
  <si>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</si>
  <si>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</si>
  <si>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</si>
  <si>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</si>
  <si>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</si>
  <si>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</si>
  <si>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</si>
  <si>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</si>
  <si>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</si>
  <si>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</si>
  <si>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</si>
  <si>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</si>
  <si>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</si>
  <si>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</si>
  <si>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</si>
  <si>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</si>
  <si>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</si>
  <si>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</si>
  <si>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</si>
  <si>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</si>
  <si>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</si>
  <si>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</si>
  <si>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</si>
  <si>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</si>
  <si>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</si>
  <si>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</si>
  <si>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</si>
  <si>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</si>
  <si>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</si>
  <si>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</si>
  <si>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</si>
  <si>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</si>
  <si>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</si>
  <si>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</si>
  <si>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</si>
  <si>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</si>
  <si>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</si>
  <si>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</si>
  <si>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</si>
  <si>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</si>
  <si>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</si>
  <si>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</si>
  <si>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</si>
  <si>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</si>
  <si>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</si>
  <si>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</si>
  <si>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</si>
  <si>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</si>
  <si>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</si>
  <si>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</si>
  <si>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</si>
  <si>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</si>
  <si>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</si>
  <si>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</si>
  <si>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</si>
  <si>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</si>
  <si>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</si>
  <si>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</si>
  <si>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</si>
  <si>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</si>
  <si>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</si>
  <si>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</si>
  <si>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</si>
  <si>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</si>
  <si>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</si>
  <si>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</si>
  <si>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</si>
  <si>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</si>
  <si>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</si>
  <si>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</si>
  <si>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</si>
  <si>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</si>
  <si>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</si>
  <si>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</si>
  <si>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</si>
  <si>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</si>
  <si>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</si>
  <si>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</si>
  <si>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</si>
  <si>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</si>
  <si>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</si>
  <si>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</si>
  <si>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</si>
  <si>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</si>
  <si>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</si>
  <si>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</si>
  <si>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</si>
  <si>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</si>
  <si>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</si>
  <si>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</si>
  <si>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</si>
  <si>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</si>
  <si>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</si>
  <si>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</si>
  <si>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</si>
  <si>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</si>
  <si>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</si>
  <si>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</si>
  <si>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</si>
  <si>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</si>
  <si>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</si>
  <si>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</si>
  <si>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</si>
  <si>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</si>
  <si>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</si>
  <si>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</si>
  <si>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</si>
  <si>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</si>
  <si>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</si>
  <si>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</si>
  <si>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</si>
  <si>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</si>
  <si>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</si>
  <si>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</si>
  <si>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</si>
  <si>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</si>
  <si>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</si>
  <si>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</si>
  <si>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</si>
  <si>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</si>
  <si>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</si>
  <si>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</si>
  <si>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</si>
  <si>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</si>
  <si>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</si>
  <si>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</si>
  <si>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</si>
  <si>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</si>
  <si>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</si>
  <si>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</si>
  <si>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</si>
  <si>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</si>
  <si>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</si>
  <si>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</si>
  <si>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</si>
  <si>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</si>
  <si>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</si>
  <si>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</si>
  <si>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</si>
  <si>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</si>
  <si>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</si>
  <si>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</si>
  <si>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</si>
  <si>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</si>
  <si>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</si>
  <si>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</si>
  <si>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</si>
  <si>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</si>
  <si>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</si>
  <si>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</si>
  <si>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</si>
  <si>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</si>
  <si>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</si>
  <si>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</si>
  <si>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</si>
  <si>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</si>
  <si>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</si>
  <si>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</si>
  <si>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</si>
  <si>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</si>
  <si>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</si>
  <si>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</si>
  <si>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</si>
  <si>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</si>
  <si>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</si>
  <si>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</si>
  <si>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</si>
  <si>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</si>
  <si>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</si>
  <si>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</si>
  <si>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</si>
  <si>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</si>
  <si>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</si>
  <si>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</si>
  <si>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</si>
  <si>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</si>
  <si>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</si>
  <si>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</si>
  <si>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</si>
  <si>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</si>
  <si>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</si>
  <si>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</si>
  <si>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</si>
  <si>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</si>
  <si>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</si>
  <si>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</si>
  <si>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</si>
  <si>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</si>
  <si>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</si>
  <si>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</si>
  <si>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</si>
  <si>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</si>
  <si>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</si>
  <si>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</si>
  <si>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</si>
  <si>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</si>
  <si>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</si>
  <si>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</si>
  <si>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</si>
  <si>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</si>
  <si>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</si>
  <si>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</si>
  <si>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</si>
  <si>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</si>
  <si>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</si>
  <si>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</si>
  <si>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</si>
  <si>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</si>
  <si>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</si>
  <si>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</si>
  <si>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</si>
  <si>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</si>
  <si>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</si>
  <si>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</si>
  <si>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</si>
  <si>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</si>
  <si>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</si>
  <si>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</si>
  <si>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</si>
  <si>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</si>
  <si>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</si>
  <si>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</si>
  <si>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</si>
  <si>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</si>
  <si>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</si>
  <si>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</si>
  <si>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</si>
  <si>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</si>
  <si>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</si>
  <si>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</si>
  <si>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</si>
  <si>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</si>
  <si>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</si>
  <si>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</si>
  <si>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</si>
  <si>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</si>
  <si>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</si>
  <si>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</si>
  <si>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</si>
  <si>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</si>
  <si>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</si>
  <si>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</si>
  <si>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</si>
  <si>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</si>
  <si>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</si>
  <si>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</si>
  <si>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</si>
  <si>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</si>
  <si>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</si>
  <si>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</si>
  <si>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</si>
  <si>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</si>
  <si>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</si>
  <si>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</si>
  <si>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</si>
  <si>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</si>
  <si>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</si>
  <si>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</si>
  <si>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</si>
  <si>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</si>
  <si>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</si>
  <si>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</si>
  <si>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</si>
  <si>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</si>
  <si>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</si>
  <si>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</si>
  <si>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</si>
  <si>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</si>
  <si>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</si>
  <si>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</si>
  <si>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</si>
  <si>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</si>
  <si>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</si>
  <si>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</si>
  <si>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</si>
  <si>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</si>
  <si>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</si>
  <si>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</si>
  <si>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</si>
  <si>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</si>
  <si>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</si>
  <si>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</si>
  <si>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</si>
  <si>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</si>
  <si>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</si>
  <si>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</si>
  <si>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</si>
  <si>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</si>
  <si>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</si>
  <si>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</si>
  <si>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</si>
  <si>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</si>
  <si>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</si>
  <si>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</si>
  <si>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</si>
  <si>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</si>
  <si>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</si>
  <si>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</si>
  <si>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</si>
  <si>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</si>
  <si>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</si>
  <si>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</si>
  <si>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</si>
  <si>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</si>
  <si>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</si>
  <si>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</si>
  <si>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</si>
  <si>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</si>
  <si>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</si>
  <si>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</si>
  <si>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</si>
  <si>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</si>
  <si>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</si>
  <si>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</si>
  <si>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</si>
  <si>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</si>
  <si>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</si>
  <si>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</si>
  <si>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</si>
  <si>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</si>
  <si>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</si>
  <si>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</si>
  <si>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</si>
  <si>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</si>
  <si>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</si>
  <si>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</si>
  <si>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</si>
  <si>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</si>
  <si>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</si>
  <si>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</si>
  <si>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</si>
  <si>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</si>
  <si>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</si>
  <si>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</si>
  <si>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</si>
  <si>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</si>
  <si>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</si>
  <si>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</si>
  <si>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</si>
  <si>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</si>
  <si>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</si>
  <si>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</si>
  <si>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</si>
  <si>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</si>
  <si>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</si>
  <si>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</si>
  <si>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</si>
  <si>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</si>
  <si>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</si>
  <si>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</si>
  <si>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</si>
  <si>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</si>
  <si>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</si>
  <si>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</si>
  <si>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</si>
  <si>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</si>
  <si>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</si>
  <si>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</si>
  <si>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</si>
  <si>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</si>
  <si>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</si>
  <si>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</si>
  <si>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</si>
  <si>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</si>
  <si>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</si>
  <si>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</si>
  <si>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</si>
  <si>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</si>
  <si>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</si>
  <si>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</si>
  <si>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</si>
  <si>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</si>
  <si>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</si>
  <si>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</si>
  <si>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</si>
  <si>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</si>
  <si>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</si>
  <si>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</si>
  <si>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</si>
  <si>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</si>
  <si>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</si>
  <si>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</si>
  <si>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</si>
  <si>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</si>
  <si>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</si>
  <si>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</si>
  <si>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</si>
  <si>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</si>
  <si>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</si>
  <si>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</si>
  <si>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</si>
  <si>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</si>
  <si>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</si>
  <si>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</si>
  <si>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</si>
  <si>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</si>
  <si>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</si>
  <si>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</si>
  <si>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</si>
  <si>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</si>
  <si>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</si>
  <si>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</si>
  <si>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</si>
  <si>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</si>
  <si>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</si>
  <si>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</si>
  <si>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</si>
  <si>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</si>
  <si>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</si>
  <si>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</si>
  <si>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</si>
  <si>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</si>
  <si>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</si>
  <si>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</si>
  <si>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</si>
  <si>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</si>
  <si>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</si>
  <si>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</si>
  <si>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</si>
  <si>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</si>
  <si>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</si>
  <si>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</si>
  <si>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</si>
  <si>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</si>
  <si>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</si>
  <si>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</si>
  <si>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</si>
  <si>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</si>
  <si>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</si>
  <si>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</si>
  <si>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</si>
  <si>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</si>
  <si>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</si>
  <si>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</si>
  <si>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</si>
  <si>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</si>
  <si>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</si>
  <si>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</si>
  <si>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</si>
  <si>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</si>
  <si>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</si>
  <si>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</si>
  <si>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</si>
  <si>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</si>
  <si>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</si>
  <si>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</si>
  <si>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</si>
  <si>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</si>
  <si>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</si>
  <si>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</si>
  <si>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</si>
  <si>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</si>
  <si>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</si>
  <si>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</si>
  <si>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</si>
  <si>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</si>
  <si>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</si>
  <si>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</si>
  <si>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</si>
  <si>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</si>
  <si>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</si>
  <si>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</si>
  <si>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</si>
  <si>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</si>
  <si>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</si>
  <si>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</si>
  <si>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</si>
  <si>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</si>
  <si>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</si>
  <si>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</si>
  <si>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</si>
  <si>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</si>
  <si>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</si>
  <si>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</si>
  <si>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</si>
  <si>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</si>
  <si>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</si>
  <si>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</si>
  <si>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</si>
  <si>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</si>
  <si>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</si>
  <si>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</si>
  <si>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</si>
  <si>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</si>
  <si>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</si>
  <si>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</si>
  <si>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</si>
  <si>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</si>
  <si>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</si>
  <si>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</si>
  <si>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</si>
  <si>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</si>
  <si>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</si>
  <si>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</si>
  <si>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</si>
  <si>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</si>
  <si>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</si>
  <si>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</si>
  <si>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</si>
  <si>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</si>
  <si>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</si>
  <si>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</si>
  <si>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</si>
  <si>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</si>
  <si>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</si>
  <si>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</si>
  <si>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</si>
  <si>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</si>
  <si>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</si>
  <si>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</si>
  <si>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</si>
  <si>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</si>
  <si>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</si>
  <si>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</si>
  <si>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</si>
  <si>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</si>
  <si>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</si>
  <si>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</si>
  <si>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</si>
  <si>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</si>
  <si>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</si>
  <si>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</si>
  <si>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</si>
  <si>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</si>
  <si>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</si>
  <si>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</si>
  <si>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</si>
  <si>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</si>
  <si>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</si>
  <si>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</si>
  <si>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</si>
  <si>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</si>
  <si>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</si>
  <si>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</si>
  <si>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</si>
  <si>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</si>
  <si>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</si>
  <si>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</si>
  <si>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</si>
  <si>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</si>
  <si>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</si>
  <si>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</si>
  <si>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</si>
  <si>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</si>
  <si>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</si>
  <si>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</si>
  <si>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</si>
  <si>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</si>
  <si>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</si>
  <si>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</si>
  <si>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</si>
  <si>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</si>
  <si>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</si>
  <si>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</si>
  <si>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</si>
  <si>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</si>
  <si>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</si>
  <si>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</si>
  <si>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</si>
  <si>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</si>
  <si>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</si>
  <si>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</si>
  <si>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</si>
  <si>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</si>
  <si>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</si>
  <si>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</si>
  <si>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</si>
  <si>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</si>
  <si>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</si>
  <si>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</si>
  <si>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</si>
  <si>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</si>
  <si>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</si>
  <si>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</si>
  <si>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</si>
  <si>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</si>
  <si>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</si>
  <si>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</si>
  <si>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</si>
  <si>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</si>
  <si>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</si>
  <si>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</si>
  <si>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</si>
  <si>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</si>
  <si>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</si>
  <si>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</si>
  <si>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</si>
  <si>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</si>
  <si>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</si>
  <si>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</si>
  <si>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</si>
  <si>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</si>
  <si>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</si>
  <si>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</si>
  <si>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</si>
  <si>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</si>
  <si>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</si>
  <si>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</si>
  <si>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</si>
  <si>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</si>
  <si>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</si>
  <si>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</si>
  <si>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</si>
  <si>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</si>
  <si>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</si>
  <si>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</si>
  <si>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</si>
  <si>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</si>
  <si>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</si>
  <si>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</si>
  <si>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</si>
  <si>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</si>
  <si>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</si>
  <si>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</si>
  <si>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</si>
  <si>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</si>
  <si>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</si>
  <si>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</si>
  <si>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</si>
  <si>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</si>
  <si>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</si>
  <si>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</si>
  <si>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</si>
  <si>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</si>
  <si>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</si>
  <si>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</si>
  <si>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</si>
  <si>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</si>
  <si>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</si>
  <si>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</si>
  <si>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</si>
  <si>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</si>
  <si>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</si>
  <si>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</si>
  <si>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</si>
  <si>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</si>
  <si>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</si>
  <si>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</si>
  <si>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</si>
  <si>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</si>
  <si>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</si>
  <si>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</si>
  <si>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</si>
  <si>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</si>
  <si>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</si>
  <si>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</si>
  <si>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</si>
  <si>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</si>
  <si>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</si>
  <si>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</si>
  <si>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</si>
  <si>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</si>
  <si>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</si>
  <si>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</si>
  <si>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</si>
  <si>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</si>
  <si>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</si>
  <si>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</si>
  <si>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</si>
  <si>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</si>
  <si>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</si>
  <si>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</si>
  <si>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</si>
  <si>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</si>
  <si>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</si>
  <si>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</si>
  <si>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</si>
  <si>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</si>
  <si>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</si>
  <si>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</si>
  <si>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</si>
  <si>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</si>
  <si>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</si>
  <si>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</si>
  <si>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</si>
  <si>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</si>
  <si>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</si>
  <si>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</si>
  <si>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</si>
  <si>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</si>
  <si>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</si>
  <si>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</si>
  <si>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</si>
  <si>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</si>
  <si>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</si>
  <si>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</si>
  <si>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</si>
  <si>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</si>
  <si>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</si>
  <si>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</si>
  <si>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</si>
  <si>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</si>
  <si>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</si>
  <si>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</si>
  <si>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</si>
  <si>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</si>
  <si>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</si>
  <si>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</si>
  <si>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</si>
  <si>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</si>
  <si>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</si>
  <si>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</si>
  <si>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</si>
  <si>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</si>
  <si>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</si>
  <si>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</si>
  <si>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</si>
  <si>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</si>
  <si>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</si>
  <si>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</si>
  <si>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</si>
  <si>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</si>
  <si>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</si>
  <si>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</si>
  <si>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</si>
  <si>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</si>
  <si>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</si>
  <si>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</si>
  <si>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</si>
  <si>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</si>
  <si>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</si>
  <si>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</si>
  <si>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</si>
  <si>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</si>
  <si>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</si>
  <si>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</si>
  <si>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</si>
  <si>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</si>
  <si>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</si>
  <si>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</si>
  <si>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</si>
  <si>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</si>
  <si>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</si>
  <si>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</si>
  <si>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</si>
  <si>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</si>
  <si>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</si>
  <si>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</si>
  <si>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</si>
  <si>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</si>
  <si>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</si>
  <si>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</si>
  <si>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</si>
  <si>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</si>
  <si>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</si>
  <si>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</si>
  <si>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</si>
  <si>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</si>
  <si>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</si>
  <si>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</si>
  <si>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</si>
  <si>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</si>
  <si>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</si>
  <si>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</si>
  <si>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</si>
  <si>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</si>
  <si>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</si>
  <si>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</si>
  <si>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</si>
  <si>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</si>
  <si>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</si>
  <si>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</si>
  <si>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</si>
  <si>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</si>
  <si>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</si>
  <si>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</si>
  <si>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</si>
  <si>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</si>
  <si>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</si>
  <si>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</si>
  <si>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</si>
  <si>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</si>
  <si>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</si>
  <si>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</si>
  <si>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</si>
  <si>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</si>
  <si>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</si>
  <si>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</si>
  <si>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</si>
  <si>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</si>
  <si>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</si>
  <si>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</si>
  <si>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</si>
  <si>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</si>
  <si>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</si>
  <si>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</si>
  <si>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</si>
  <si>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</si>
  <si>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</si>
  <si>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</si>
  <si>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</si>
  <si>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</si>
  <si>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</si>
  <si>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</si>
  <si>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</si>
  <si>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</si>
  <si>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</si>
  <si>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</si>
  <si>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</si>
  <si>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</si>
  <si>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</si>
  <si>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</si>
  <si>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</si>
  <si>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</si>
  <si>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</si>
  <si>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</si>
  <si>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</si>
  <si>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</si>
  <si>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</si>
  <si>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</si>
  <si>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</si>
  <si>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</si>
  <si>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</si>
  <si>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</si>
  <si>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</si>
  <si>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</si>
  <si>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</si>
  <si>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</si>
  <si>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</si>
  <si>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</si>
  <si>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</si>
  <si>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</si>
  <si>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</si>
  <si>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</si>
  <si>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</si>
  <si>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</si>
  <si>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</si>
  <si>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</si>
  <si>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</si>
  <si>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</si>
  <si>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</si>
  <si>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</si>
  <si>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</si>
  <si>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</si>
  <si>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</si>
  <si>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</si>
  <si>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</si>
  <si>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</si>
  <si>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</si>
  <si>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</si>
  <si>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</si>
  <si>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</si>
  <si>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</si>
  <si>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</si>
  <si>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</si>
  <si>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</si>
  <si>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</si>
  <si>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</si>
  <si>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</si>
  <si>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</si>
  <si>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</si>
  <si>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</si>
  <si>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</si>
  <si>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</si>
  <si>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</si>
  <si>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</si>
  <si>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</si>
  <si>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</si>
  <si>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</si>
  <si>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</si>
  <si>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</si>
  <si>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</si>
  <si>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</si>
  <si>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</si>
  <si>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</si>
  <si>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</si>
  <si>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</si>
  <si>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</si>
  <si>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</si>
  <si>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</si>
  <si>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</si>
  <si>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</si>
  <si>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</si>
  <si>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</si>
  <si>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</si>
  <si>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</si>
  <si>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</si>
  <si>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</si>
  <si>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</si>
  <si>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</si>
  <si>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</si>
  <si>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</si>
  <si>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</si>
  <si>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</si>
  <si>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</si>
  <si>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</si>
  <si>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</si>
  <si>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</si>
  <si>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</si>
  <si>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</si>
  <si>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</si>
  <si>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</si>
  <si>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</si>
  <si>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</si>
  <si>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</si>
  <si>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</si>
  <si>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</si>
  <si>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</si>
  <si>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</si>
  <si>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</si>
  <si>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</si>
  <si>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</si>
  <si>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</si>
  <si>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</si>
  <si>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</si>
  <si>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</si>
  <si>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</si>
  <si>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</si>
  <si>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</si>
  <si>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</si>
  <si>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</si>
  <si>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</si>
  <si>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</si>
  <si>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</si>
  <si>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</si>
  <si>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</si>
  <si>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</si>
  <si>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</si>
  <si>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</si>
  <si>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</si>
  <si>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</si>
  <si>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</si>
  <si>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</si>
  <si>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</si>
  <si>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</si>
  <si>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</si>
  <si>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</si>
  <si>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</si>
  <si>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</si>
  <si>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</si>
  <si>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</si>
  <si>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</si>
  <si>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</si>
  <si>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</si>
  <si>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</si>
  <si>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</si>
  <si>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</si>
  <si>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</si>
  <si>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</si>
  <si>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</si>
  <si>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</si>
  <si>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</si>
  <si>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</si>
  <si>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</si>
  <si>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</si>
  <si>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</si>
  <si>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</si>
  <si>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</si>
  <si>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</si>
  <si>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</si>
  <si>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</si>
  <si>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</si>
  <si>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</si>
  <si>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</si>
  <si>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</si>
  <si>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</si>
  <si>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</si>
  <si>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</si>
  <si>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</si>
  <si>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</si>
  <si>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</si>
  <si>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</si>
  <si>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</si>
  <si>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</si>
  <si>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</si>
  <si>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</si>
  <si>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</si>
  <si>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</si>
  <si>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</si>
  <si>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</si>
  <si>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</si>
  <si>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</si>
  <si>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</si>
  <si>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</si>
  <si>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</si>
  <si>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</si>
  <si>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</si>
  <si>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</si>
  <si>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</si>
  <si>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</si>
  <si>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</si>
  <si>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</si>
  <si>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</si>
  <si>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</si>
  <si>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</si>
  <si>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</si>
  <si>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</si>
  <si>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</si>
  <si>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</si>
  <si>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</si>
  <si>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</si>
  <si>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</si>
  <si>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</si>
  <si>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</si>
  <si>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</si>
  <si>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</si>
  <si>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</si>
  <si>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</si>
  <si>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</si>
  <si>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</si>
  <si>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</si>
  <si>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</si>
  <si>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</si>
  <si>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</si>
  <si>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</si>
  <si>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</si>
  <si>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</si>
  <si>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</si>
  <si>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</si>
  <si>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</si>
  <si>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</si>
  <si>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</si>
  <si>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</si>
  <si>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</si>
  <si>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</si>
  <si>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</si>
  <si>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</si>
  <si>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</si>
  <si>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</si>
  <si>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</si>
  <si>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</si>
  <si>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</si>
  <si>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</si>
  <si>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</si>
  <si>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</si>
  <si>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</si>
  <si>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</si>
  <si>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</si>
  <si>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</si>
  <si>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</si>
  <si>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</si>
  <si>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</si>
  <si>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</si>
  <si>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</si>
  <si>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</si>
  <si>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</si>
  <si>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</si>
  <si>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</si>
  <si>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</si>
  <si>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</si>
  <si>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</si>
  <si>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</si>
  <si>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</si>
  <si>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</si>
  <si>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</si>
  <si>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</si>
  <si>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</si>
  <si>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</si>
  <si>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</si>
  <si>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</si>
  <si>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</si>
  <si>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</si>
  <si>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</si>
  <si>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</si>
  <si>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</si>
  <si>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</si>
  <si>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</si>
  <si>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</si>
  <si>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</si>
  <si>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</si>
  <si>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</si>
  <si>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</si>
  <si>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</si>
  <si>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</si>
  <si>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</si>
  <si>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</si>
  <si>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</si>
  <si>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</si>
  <si>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</si>
  <si>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</si>
  <si>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</si>
  <si>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</si>
  <si>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</si>
  <si>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</si>
  <si>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</si>
  <si>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</si>
  <si>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</si>
  <si>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</si>
  <si>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</si>
  <si>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</si>
  <si>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</si>
  <si>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</si>
  <si>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</si>
  <si>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</si>
  <si>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</si>
  <si>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</si>
  <si>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</si>
  <si>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</si>
  <si>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</si>
  <si>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</si>
  <si>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</si>
  <si>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</si>
  <si>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</si>
  <si>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</si>
  <si>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</si>
  <si>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</si>
  <si>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</si>
  <si>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</si>
  <si>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</si>
  <si>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</si>
  <si>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</si>
  <si>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</si>
  <si>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</si>
  <si>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</si>
  <si>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</si>
  <si>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</si>
  <si>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</si>
  <si>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</si>
  <si>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</si>
  <si>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</si>
  <si>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</si>
  <si>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</si>
  <si>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</si>
  <si>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</si>
  <si>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</si>
  <si>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</si>
  <si>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</si>
  <si>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</si>
  <si>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</si>
  <si>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</si>
  <si>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</si>
  <si>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</si>
  <si>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</si>
  <si>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</si>
  <si>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</si>
  <si>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</si>
  <si>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</si>
  <si>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</si>
  <si>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</si>
  <si>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</si>
  <si>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</si>
  <si>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</si>
  <si>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</si>
  <si>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</si>
  <si>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</si>
  <si>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</si>
  <si>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</si>
  <si>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</si>
  <si>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</si>
  <si>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</si>
  <si>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</si>
  <si>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</si>
  <si>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</si>
  <si>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</si>
  <si>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</si>
  <si>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</si>
  <si>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</si>
  <si>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</si>
  <si>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</si>
  <si>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</si>
  <si>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</si>
  <si>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</si>
  <si>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</si>
  <si>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</si>
  <si>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</si>
  <si>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</si>
  <si>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</si>
  <si>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</si>
  <si>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</si>
  <si>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</si>
  <si>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</si>
  <si>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</si>
  <si>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</si>
  <si>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</si>
  <si>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</si>
  <si>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</si>
  <si>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</si>
  <si>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</si>
  <si>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</si>
  <si>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</si>
  <si>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</si>
  <si>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</si>
  <si>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</si>
  <si>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</si>
  <si>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</si>
  <si>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</si>
  <si>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</si>
  <si>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</si>
  <si>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</si>
  <si>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</si>
  <si>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</si>
  <si>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</si>
  <si>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</si>
  <si>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</si>
  <si>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</si>
  <si>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</si>
  <si>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</si>
  <si>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</si>
  <si>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</si>
  <si>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</si>
  <si>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</si>
  <si>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</si>
  <si>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</si>
  <si>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</si>
  <si>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</si>
  <si>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</si>
  <si>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</si>
  <si>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</si>
  <si>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</si>
  <si>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</si>
  <si>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</si>
  <si>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</si>
  <si>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</si>
  <si>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</si>
  <si>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</si>
  <si>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</si>
  <si>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</si>
  <si>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</si>
  <si>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</si>
  <si>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</si>
  <si>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</si>
  <si>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</si>
  <si>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</si>
  <si>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</si>
  <si>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</si>
  <si>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</si>
  <si>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</si>
  <si>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</si>
  <si>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</si>
  <si>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</si>
  <si>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</si>
  <si>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</si>
  <si>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</si>
  <si>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</si>
  <si>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</si>
  <si>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</si>
  <si>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</si>
  <si>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</si>
  <si>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</si>
  <si>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</si>
  <si>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</si>
  <si>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</si>
  <si>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</si>
  <si>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</si>
  <si>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</si>
  <si>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</si>
  <si>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</si>
  <si>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</si>
  <si>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</si>
  <si>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</si>
  <si>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</si>
  <si>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</si>
  <si>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</si>
  <si>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</si>
  <si>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</si>
  <si>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</si>
  <si>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</si>
  <si>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</si>
  <si>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</si>
  <si>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</si>
  <si>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</si>
  <si>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</si>
  <si>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</si>
  <si>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</si>
  <si>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</si>
  <si>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</si>
  <si>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</si>
  <si>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</si>
  <si>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</si>
  <si>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</si>
  <si>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</si>
  <si>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</si>
  <si>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</si>
  <si>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</si>
  <si>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</si>
  <si>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</si>
  <si>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</si>
  <si>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</si>
  <si>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</si>
  <si>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</si>
  <si>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</si>
  <si>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</si>
  <si>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</si>
  <si>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</si>
  <si>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</si>
  <si>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</si>
  <si>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</si>
  <si>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</si>
  <si>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</si>
  <si>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</si>
  <si>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</si>
  <si>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</si>
  <si>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</si>
  <si>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</si>
  <si>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</si>
  <si>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</si>
  <si>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</si>
  <si>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</si>
  <si>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</si>
  <si>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</si>
  <si>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</si>
  <si>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</si>
  <si>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</si>
  <si>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</si>
  <si>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</si>
  <si>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</si>
  <si>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</si>
  <si>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</si>
  <si>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</si>
  <si>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</si>
  <si>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</si>
  <si>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</si>
  <si>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</si>
  <si>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</si>
  <si>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</si>
  <si>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</si>
  <si>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</si>
  <si>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</si>
  <si>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</si>
  <si>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</si>
  <si>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</si>
  <si>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</si>
  <si>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</si>
  <si>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</si>
  <si>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</si>
  <si>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</si>
  <si>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</si>
  <si>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</si>
  <si>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</si>
  <si>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</si>
  <si>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</si>
  <si>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</si>
  <si>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</si>
  <si>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</si>
  <si>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</si>
  <si>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</si>
  <si>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</si>
  <si>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</si>
  <si>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</si>
  <si>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</si>
  <si>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</si>
  <si>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</si>
  <si>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</si>
  <si>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</si>
  <si>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</si>
  <si>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</si>
  <si>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</si>
  <si>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</si>
  <si>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</si>
  <si>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</si>
  <si>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</si>
  <si>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</si>
  <si>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</si>
  <si>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</si>
  <si>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</si>
  <si>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</si>
  <si>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</si>
  <si>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</si>
  <si>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</si>
  <si>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</si>
  <si>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</si>
  <si>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</si>
  <si>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</si>
  <si>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</si>
  <si>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</si>
  <si>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</si>
  <si>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</si>
  <si>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</si>
  <si>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</si>
  <si>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</si>
  <si>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</si>
  <si>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</si>
  <si>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</si>
  <si>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</si>
  <si>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</si>
  <si>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</si>
  <si>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</si>
  <si>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</si>
  <si>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</si>
  <si>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</si>
  <si>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</si>
  <si>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</si>
  <si>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</si>
  <si>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</si>
  <si>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</si>
  <si>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</si>
  <si>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</si>
  <si>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</si>
  <si>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</si>
  <si>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</si>
  <si>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</si>
  <si>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</si>
  <si>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</si>
  <si>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</si>
  <si>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</si>
  <si>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</si>
  <si>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</si>
  <si>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</si>
  <si>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</si>
  <si>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</si>
  <si>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</si>
  <si>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</si>
  <si>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</si>
  <si>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</si>
  <si>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</si>
  <si>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</si>
  <si>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</si>
  <si>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</si>
  <si>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</si>
  <si>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</si>
  <si>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</si>
  <si>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</si>
  <si>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</si>
  <si>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</si>
  <si>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</si>
  <si>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</si>
  <si>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</si>
  <si>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</si>
  <si>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</si>
  <si>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</si>
  <si>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</si>
  <si>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</si>
  <si>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</si>
  <si>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</si>
  <si>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</si>
  <si>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</si>
  <si>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</si>
  <si>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</si>
  <si>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</si>
  <si>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</si>
  <si>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</si>
  <si>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</si>
  <si>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</si>
  <si>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</si>
  <si>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</si>
  <si>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</si>
  <si>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</si>
  <si>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</si>
  <si>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</si>
  <si>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</si>
  <si>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</si>
  <si>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</si>
  <si>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</si>
  <si>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</si>
  <si>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</si>
  <si>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</si>
  <si>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</si>
  <si>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</si>
  <si>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</si>
  <si>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</si>
  <si>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</si>
  <si>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</si>
  <si>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</si>
  <si>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</si>
  <si>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</si>
  <si>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</si>
  <si>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</si>
  <si>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</si>
  <si>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</si>
  <si>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</si>
  <si>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</si>
  <si>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</si>
  <si>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</si>
  <si>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</si>
  <si>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</si>
  <si>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</si>
  <si>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</si>
  <si>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</si>
  <si>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</si>
  <si>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</si>
  <si>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</si>
  <si>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</si>
  <si>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</si>
  <si>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</si>
  <si>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</si>
  <si>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</si>
  <si>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</si>
  <si>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</si>
  <si>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</si>
  <si>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</si>
  <si>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</si>
  <si>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</si>
  <si>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</si>
  <si>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</si>
  <si>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</si>
  <si>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</si>
  <si>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</si>
  <si>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</si>
  <si>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</si>
  <si>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</si>
  <si>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</si>
  <si>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</si>
  <si>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</si>
  <si>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</si>
  <si>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</si>
  <si>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</si>
  <si>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</si>
  <si>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</si>
  <si>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</si>
  <si>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</si>
  <si>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</si>
  <si>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</si>
  <si>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</si>
  <si>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</si>
  <si>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</si>
  <si>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</si>
  <si>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</si>
  <si>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</si>
  <si>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</si>
  <si>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</si>
  <si>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</si>
  <si>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</si>
  <si>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</si>
  <si>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</si>
  <si>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</si>
  <si>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</si>
  <si>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</si>
  <si>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</si>
  <si>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</si>
  <si>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</si>
  <si>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</si>
  <si>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</si>
  <si>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</si>
  <si>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</si>
  <si>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</si>
  <si>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</si>
  <si>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</si>
  <si>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</si>
  <si>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</si>
  <si>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</si>
  <si>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</si>
  <si>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</si>
  <si>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</si>
  <si>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</si>
  <si>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</si>
  <si>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</si>
  <si>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</si>
  <si>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</si>
  <si>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</si>
  <si>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</si>
  <si>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</si>
  <si>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</si>
  <si>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</si>
  <si>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</si>
  <si>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</si>
  <si>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</si>
  <si>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</si>
  <si>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</si>
  <si>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</si>
  <si>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</si>
  <si>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</si>
  <si>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</si>
  <si>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</si>
  <si>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</si>
  <si>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</si>
  <si>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</si>
  <si>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</si>
  <si>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</si>
  <si>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</si>
  <si>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</si>
  <si>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</si>
  <si>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</si>
  <si>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</si>
  <si>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</si>
  <si>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</si>
  <si>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</si>
  <si>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</si>
  <si>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</si>
  <si>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</si>
  <si>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</si>
  <si>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</si>
  <si>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</si>
  <si>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</si>
  <si>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</si>
  <si>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</si>
  <si>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</si>
  <si>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</si>
  <si>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</si>
  <si>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</si>
  <si>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</si>
  <si>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</si>
  <si>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</si>
  <si>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</si>
  <si>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</si>
  <si>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</si>
  <si>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</si>
  <si>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</si>
  <si>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</si>
  <si>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</si>
  <si>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</si>
  <si>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</si>
  <si>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</si>
  <si>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</si>
  <si>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</si>
  <si>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</si>
  <si>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</si>
  <si>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</si>
  <si>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</si>
  <si>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</si>
  <si>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</si>
  <si>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</si>
  <si>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</si>
  <si>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</si>
  <si>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</si>
  <si>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</si>
  <si>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</si>
  <si>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</si>
  <si>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</si>
  <si>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</si>
  <si>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</si>
  <si>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</si>
  <si>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</si>
  <si>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</si>
  <si>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</si>
  <si>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</si>
  <si>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</si>
  <si>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</si>
  <si>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</si>
  <si>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</si>
  <si>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</si>
  <si>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</si>
  <si>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</si>
  <si>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</si>
  <si>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</si>
  <si>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</si>
  <si>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</si>
  <si>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</si>
  <si>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</si>
  <si>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</si>
  <si>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</si>
  <si>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</si>
  <si>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</si>
  <si>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</si>
  <si>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</si>
  <si>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</si>
  <si>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</si>
  <si>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</si>
  <si>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</si>
  <si>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</si>
  <si>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</si>
  <si>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</si>
  <si>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</si>
  <si>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</si>
  <si>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</si>
  <si>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</si>
  <si>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</si>
  <si>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</si>
  <si>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</si>
  <si>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</si>
  <si>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</si>
  <si>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</si>
  <si>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</si>
  <si>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</si>
  <si>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</si>
  <si>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</si>
  <si>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</si>
  <si>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</si>
  <si>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</si>
  <si>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</si>
  <si>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</si>
  <si>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</si>
  <si>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</si>
  <si>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</si>
  <si>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</si>
  <si>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</si>
  <si>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</si>
  <si>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</si>
  <si>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</si>
  <si>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</si>
  <si>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</si>
  <si>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</si>
  <si>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</si>
  <si>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</si>
  <si>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</si>
  <si>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</si>
  <si>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</si>
  <si>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</si>
  <si>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</si>
  <si>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</si>
  <si>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</si>
  <si>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</si>
  <si>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</si>
  <si>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</si>
  <si>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</si>
  <si>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</si>
  <si>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</si>
  <si>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</si>
  <si>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</si>
  <si>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</si>
  <si>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</si>
  <si>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</si>
  <si>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</si>
  <si>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</si>
  <si>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</si>
  <si>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</si>
  <si>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</si>
  <si>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</si>
  <si>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</si>
  <si>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</si>
  <si>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</si>
  <si>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</si>
  <si>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</si>
  <si>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</si>
  <si>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</si>
  <si>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</si>
  <si>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</si>
  <si>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</si>
  <si>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</si>
  <si>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</si>
  <si>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</si>
  <si>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</si>
  <si>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</si>
  <si>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</si>
  <si>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</si>
  <si>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</si>
  <si>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</si>
  <si>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</si>
  <si>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</si>
  <si>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</si>
  <si>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</si>
  <si>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</si>
  <si>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</si>
  <si>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</si>
  <si>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</si>
  <si>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</si>
  <si>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</si>
  <si>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</si>
  <si>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</si>
  <si>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</si>
  <si>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</si>
  <si>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</si>
  <si>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</si>
  <si>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</si>
  <si>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</si>
  <si>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</si>
  <si>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</si>
  <si>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</si>
  <si>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</si>
  <si>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</si>
  <si>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</si>
  <si>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</si>
  <si>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</si>
  <si>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</si>
  <si>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</si>
  <si>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</si>
  <si>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</si>
  <si>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</si>
  <si>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</si>
  <si>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</si>
  <si>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</si>
  <si>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</si>
  <si>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</si>
  <si>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</si>
  <si>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</si>
  <si>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</si>
  <si>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</si>
  <si>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</si>
  <si>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</si>
  <si>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</si>
  <si>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</si>
  <si>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</si>
  <si>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</si>
  <si>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</si>
  <si>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</si>
  <si>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</si>
  <si>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</si>
  <si>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</si>
  <si>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</si>
  <si>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</si>
  <si>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</si>
  <si>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</si>
  <si>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</si>
  <si>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</si>
  <si>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</si>
  <si>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</si>
  <si>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</si>
  <si>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</si>
  <si>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</si>
  <si>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</si>
  <si>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</si>
  <si>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</si>
  <si>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</si>
  <si>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</si>
  <si>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</si>
  <si>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</si>
  <si>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</si>
  <si>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</si>
  <si>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</si>
  <si>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</si>
  <si>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</si>
  <si>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</si>
  <si>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</si>
  <si>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</si>
  <si>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</si>
  <si>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</si>
  <si>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</si>
  <si>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</si>
  <si>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</si>
  <si>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</si>
  <si>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</si>
  <si>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</si>
  <si>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</si>
  <si>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</si>
  <si>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</si>
  <si>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</si>
  <si>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</si>
  <si>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</si>
  <si>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</si>
  <si>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</si>
  <si>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</si>
  <si>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</si>
  <si>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</si>
  <si>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</si>
  <si>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</si>
  <si>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</si>
  <si>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</si>
  <si>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</si>
  <si>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</si>
  <si>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</si>
  <si>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</si>
  <si>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</si>
  <si>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</si>
  <si>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</si>
  <si>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</si>
  <si>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</si>
  <si>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</si>
  <si>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</si>
  <si>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</si>
  <si>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</si>
  <si>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</si>
  <si>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</si>
  <si>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</si>
  <si>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</si>
  <si>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</si>
  <si>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</si>
  <si>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</si>
  <si>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</si>
  <si>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</si>
  <si>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</si>
  <si>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</si>
  <si>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</si>
  <si>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</si>
  <si>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</si>
  <si>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</si>
  <si>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</si>
  <si>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</si>
  <si>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</si>
  <si>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</si>
  <si>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</si>
  <si>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</si>
  <si>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</si>
  <si>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</si>
  <si>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</si>
  <si>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</si>
  <si>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</si>
  <si>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</si>
  <si>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</si>
  <si>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</si>
  <si>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</si>
  <si>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</si>
  <si>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</si>
  <si>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</si>
  <si>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</si>
  <si>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</si>
  <si>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</si>
  <si>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</si>
  <si>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</si>
  <si>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</si>
  <si>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</si>
  <si>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</si>
  <si>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</si>
  <si>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</si>
  <si>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</si>
  <si>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</si>
  <si>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</si>
  <si>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</si>
  <si>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</si>
  <si>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</si>
  <si>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</si>
  <si>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</si>
  <si>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</si>
  <si>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</si>
  <si>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</si>
  <si>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</si>
  <si>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</si>
  <si>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</si>
  <si>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</si>
  <si>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</si>
  <si>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</si>
  <si>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</si>
  <si>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</si>
  <si>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</si>
  <si>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</si>
  <si>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</si>
  <si>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</si>
  <si>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</si>
  <si>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</si>
  <si>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</si>
  <si>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</si>
  <si>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</si>
  <si>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</si>
  <si>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</si>
  <si>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</si>
  <si>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</si>
  <si>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</si>
  <si>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</si>
  <si>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</si>
  <si>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</si>
  <si>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</si>
  <si>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</si>
  <si>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</si>
  <si>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</si>
  <si>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</si>
  <si>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</si>
  <si>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</si>
  <si>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</si>
  <si>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</si>
  <si>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</si>
  <si>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</si>
  <si>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</si>
  <si>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</si>
  <si>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</si>
  <si>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</si>
  <si>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</si>
  <si>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</si>
  <si>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</si>
  <si>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</si>
  <si>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</si>
  <si>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</si>
  <si>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</si>
  <si>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</si>
  <si>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</si>
  <si>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</si>
  <si>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</si>
  <si>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</si>
  <si>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</si>
  <si>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</si>
  <si>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</si>
  <si>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</si>
  <si>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</si>
  <si>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</si>
  <si>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</si>
  <si>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</si>
  <si>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</si>
  <si>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</si>
  <si>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</si>
  <si>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</si>
  <si>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</si>
  <si>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</si>
  <si>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</si>
  <si>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</si>
  <si>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</si>
  <si>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</si>
  <si>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</si>
  <si>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</si>
  <si>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</si>
  <si>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</si>
  <si>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</si>
  <si>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</si>
  <si>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</si>
  <si>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</si>
  <si>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</si>
  <si>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</si>
  <si>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</si>
  <si>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</si>
  <si>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</si>
  <si>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</si>
  <si>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</si>
  <si>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</si>
  <si>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</si>
  <si>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</si>
  <si>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</si>
  <si>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</si>
  <si>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</si>
  <si>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</si>
  <si>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</si>
  <si>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</si>
  <si>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</si>
  <si>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</si>
  <si>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</si>
  <si>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</si>
  <si>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</si>
  <si>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</si>
  <si>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</si>
  <si>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</si>
  <si>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</si>
  <si>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</si>
  <si>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</si>
  <si>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</si>
  <si>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</si>
  <si>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</si>
  <si>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</si>
  <si>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</si>
  <si>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</si>
  <si>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</si>
  <si>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</si>
  <si>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</si>
  <si>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</si>
  <si>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</si>
  <si>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</si>
  <si>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</si>
  <si>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</si>
  <si>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</si>
  <si>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</si>
  <si>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</si>
  <si>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</si>
  <si>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</si>
  <si>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</si>
  <si>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</si>
  <si>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</si>
  <si>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</si>
  <si>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</si>
  <si>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</si>
  <si>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</si>
  <si>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</si>
  <si>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</si>
  <si>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</si>
  <si>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</si>
  <si>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</si>
  <si>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</si>
  <si>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</si>
  <si>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</si>
  <si>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</si>
  <si>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</si>
  <si>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</si>
  <si>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</si>
  <si>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</si>
  <si>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</si>
  <si>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</si>
  <si>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</si>
  <si>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</si>
  <si>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</si>
  <si>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</si>
  <si>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</si>
  <si>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</si>
  <si>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</si>
  <si>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</si>
  <si>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</si>
  <si>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</si>
  <si>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</si>
  <si>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</si>
  <si>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</si>
  <si>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</si>
  <si>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</si>
  <si>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</si>
  <si>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</si>
  <si>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</si>
  <si>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</si>
  <si>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</si>
  <si>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</si>
  <si>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</si>
  <si>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</si>
  <si>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</si>
  <si>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</si>
  <si>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</si>
  <si>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</si>
  <si>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</si>
  <si>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</si>
  <si>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</si>
  <si>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</si>
  <si>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</si>
  <si>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</si>
  <si>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</si>
  <si>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</si>
  <si>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</si>
  <si>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</si>
  <si>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</si>
  <si>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</si>
  <si>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</si>
  <si>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</si>
  <si>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</si>
  <si>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</si>
  <si>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</si>
  <si>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</si>
  <si>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</si>
  <si>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</si>
  <si>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</si>
  <si>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</si>
  <si>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</si>
  <si>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</si>
  <si>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</si>
  <si>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</si>
  <si>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</si>
  <si>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</si>
  <si>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</si>
  <si>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</si>
  <si>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</si>
  <si>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</si>
  <si>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</si>
  <si>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</si>
  <si>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</si>
  <si>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</si>
  <si>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</si>
  <si>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</si>
  <si>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</si>
  <si>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</si>
  <si>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</si>
  <si>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</si>
  <si>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</si>
  <si>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</si>
  <si>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</si>
  <si>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</si>
  <si>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</si>
  <si>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</si>
  <si>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</si>
  <si>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</si>
  <si>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</si>
  <si>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</si>
  <si>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</si>
  <si>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</si>
  <si>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</si>
  <si>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</si>
  <si>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</si>
  <si>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</si>
  <si>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</si>
  <si>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</si>
  <si>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</si>
  <si>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</si>
  <si>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</si>
  <si>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</si>
  <si>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</si>
  <si>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</si>
  <si>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</si>
  <si>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</si>
  <si>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</si>
  <si>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</si>
  <si>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</si>
  <si>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</si>
  <si>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</si>
  <si>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</si>
  <si>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</si>
  <si>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</si>
  <si>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</si>
  <si>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</si>
  <si>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</si>
  <si>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</si>
  <si>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</si>
  <si>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</si>
  <si>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</si>
  <si>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</si>
  <si>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</si>
  <si>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</si>
  <si>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</si>
  <si>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</si>
  <si>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</si>
  <si>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</si>
  <si>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</si>
  <si>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</si>
  <si>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</si>
  <si>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</si>
  <si>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</si>
  <si>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</si>
  <si>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</si>
  <si>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</si>
  <si>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</si>
  <si>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</si>
  <si>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</si>
  <si>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</si>
  <si>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</si>
  <si>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</si>
  <si>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</si>
  <si>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</si>
  <si>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</si>
  <si>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</si>
  <si>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</si>
  <si>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</si>
  <si>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</si>
  <si>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</si>
  <si>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</si>
  <si>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</si>
  <si>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</si>
  <si>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</si>
  <si>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</si>
  <si>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</si>
  <si>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</si>
  <si>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</si>
  <si>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</si>
  <si>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</si>
  <si>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</si>
  <si>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</si>
  <si>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</si>
  <si>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</si>
  <si>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</si>
  <si>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</si>
  <si>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</si>
  <si>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</si>
  <si>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</si>
  <si>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</si>
  <si>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</si>
  <si>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</si>
  <si>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</si>
  <si>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</si>
  <si>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</si>
  <si>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</si>
  <si>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</si>
  <si>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</si>
  <si>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</si>
  <si>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</si>
  <si>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</si>
  <si>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</si>
  <si>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</si>
  <si>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</si>
  <si>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</si>
  <si>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</si>
  <si>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</si>
  <si>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</si>
  <si>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</si>
  <si>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</si>
  <si>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</si>
  <si>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</si>
  <si>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</si>
  <si>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</si>
  <si>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</si>
  <si>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</si>
  <si>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</si>
  <si>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</si>
  <si>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</si>
  <si>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</si>
  <si>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</si>
  <si>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</si>
  <si>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</si>
  <si>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</si>
  <si>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</si>
  <si>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</si>
  <si>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</si>
  <si>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</si>
  <si>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</si>
  <si>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</si>
  <si>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</si>
  <si>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</si>
  <si>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</si>
  <si>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</si>
  <si>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</si>
  <si>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</si>
  <si>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</si>
  <si>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</si>
  <si>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</si>
  <si>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</si>
  <si>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</si>
  <si>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</si>
  <si>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</si>
  <si>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</si>
  <si>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</si>
  <si>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</si>
  <si>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</si>
  <si>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</si>
  <si>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</si>
  <si>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</si>
  <si>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</si>
  <si>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</si>
  <si>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</si>
  <si>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</si>
  <si>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</si>
  <si>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</si>
  <si>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</si>
  <si>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</si>
  <si>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</si>
  <si>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</si>
  <si>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</si>
  <si>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</si>
  <si>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</si>
  <si>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</si>
  <si>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</si>
  <si>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</si>
  <si>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</si>
  <si>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</si>
  <si>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</si>
  <si>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</si>
  <si>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</si>
  <si>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</si>
  <si>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</si>
  <si>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</si>
  <si>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</si>
  <si>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</si>
  <si>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</si>
  <si>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</si>
  <si>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</si>
  <si>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</si>
  <si>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</si>
  <si>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</si>
  <si>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</si>
  <si>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</si>
  <si>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</si>
  <si>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</si>
  <si>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</si>
  <si>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</si>
  <si>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</si>
  <si>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</si>
  <si>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</si>
  <si>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</si>
  <si>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</si>
  <si>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</si>
  <si>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</si>
  <si>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</si>
  <si>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</si>
  <si>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</si>
  <si>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</si>
  <si>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</si>
  <si>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</si>
  <si>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</si>
  <si>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</si>
  <si>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</si>
  <si>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</si>
  <si>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</si>
  <si>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</si>
  <si>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</si>
  <si>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</si>
  <si>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</si>
  <si>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</si>
  <si>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</si>
  <si>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</si>
  <si>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</si>
  <si>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</si>
  <si>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</si>
  <si>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</si>
  <si>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</si>
  <si>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</si>
  <si>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</si>
  <si>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</si>
  <si>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</si>
  <si>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</si>
  <si>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</si>
  <si>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</si>
  <si>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</si>
  <si>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</si>
  <si>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</si>
  <si>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</si>
  <si>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</si>
  <si>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</si>
  <si>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</si>
  <si>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</si>
  <si>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</si>
  <si>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</si>
  <si>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</si>
  <si>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</si>
  <si>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</si>
  <si>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</si>
  <si>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</si>
  <si>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</si>
  <si>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</si>
  <si>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</si>
  <si>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</si>
  <si>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</si>
  <si>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</si>
  <si>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</si>
  <si>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</si>
  <si>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</si>
  <si>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</si>
  <si>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</si>
  <si>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</si>
  <si>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</si>
  <si>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</si>
  <si>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</si>
  <si>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</si>
  <si>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</si>
  <si>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</si>
  <si>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</si>
  <si>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</si>
  <si>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</si>
  <si>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</si>
  <si>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</si>
  <si>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</si>
  <si>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</si>
  <si>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</si>
  <si>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</si>
  <si>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</si>
  <si>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</si>
  <si>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</si>
  <si>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</si>
  <si>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</si>
  <si>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</si>
  <si>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</si>
  <si>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</si>
  <si>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</si>
  <si>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</si>
  <si>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</si>
  <si>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</si>
  <si>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</si>
  <si>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</si>
  <si>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</si>
  <si>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</si>
  <si>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</si>
  <si>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</si>
  <si>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</si>
  <si>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</si>
  <si>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</si>
  <si>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</si>
  <si>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</si>
  <si>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</si>
  <si>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</si>
  <si>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</si>
  <si>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</si>
  <si>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</si>
  <si>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</si>
  <si>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</si>
  <si>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</si>
  <si>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</si>
  <si>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</si>
  <si>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</si>
  <si>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</si>
  <si>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</si>
  <si>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</si>
  <si>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</si>
  <si>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</si>
  <si>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</si>
  <si>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</si>
  <si>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</si>
  <si>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</si>
  <si>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</si>
  <si>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</si>
  <si>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</si>
  <si>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</si>
  <si>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</si>
  <si>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</si>
  <si>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</si>
  <si>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</si>
  <si>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</si>
  <si>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</si>
  <si>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</si>
  <si>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</si>
  <si>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</si>
  <si>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</si>
  <si>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</si>
  <si>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</si>
  <si>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</si>
  <si>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</si>
  <si>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</si>
  <si>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</si>
  <si>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</si>
  <si>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</si>
  <si>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</si>
  <si>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</si>
  <si>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</si>
  <si>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</si>
  <si>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</si>
  <si>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</si>
  <si>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</si>
  <si>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</si>
  <si>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</si>
  <si>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</si>
  <si>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</si>
  <si>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</si>
  <si>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</si>
  <si>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</si>
  <si>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</si>
  <si>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</si>
  <si>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</si>
  <si>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</si>
  <si>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</si>
  <si>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</si>
  <si>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</si>
  <si>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</si>
  <si>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</si>
  <si>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</si>
  <si>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</si>
  <si>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</si>
  <si>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</si>
  <si>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</si>
  <si>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</si>
  <si>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</si>
  <si>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</si>
  <si>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</si>
  <si>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</si>
  <si>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</si>
  <si>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</si>
  <si>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</si>
  <si>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</si>
  <si>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</si>
  <si>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</si>
  <si>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</si>
  <si>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</si>
  <si>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</si>
  <si>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</si>
  <si>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</si>
  <si>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</si>
  <si>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</si>
  <si>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</si>
  <si>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</si>
  <si>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</si>
  <si>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</si>
  <si>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</si>
  <si>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</si>
  <si>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</si>
  <si>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</si>
  <si>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</si>
  <si>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</si>
  <si>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</si>
  <si>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</si>
  <si>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</si>
  <si>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</si>
  <si>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</si>
  <si>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</si>
  <si>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</si>
  <si>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</si>
  <si>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</si>
  <si>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</si>
  <si>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</si>
  <si>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</si>
  <si>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</si>
  <si>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</si>
  <si>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</si>
  <si>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</si>
  <si>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</si>
  <si>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</si>
  <si>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</si>
  <si>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</si>
  <si>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</si>
  <si>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</si>
  <si>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</si>
  <si>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</si>
  <si>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</si>
  <si>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</si>
  <si>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</si>
  <si>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</si>
  <si>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</si>
  <si>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</si>
  <si>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</si>
  <si>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</si>
  <si>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</si>
  <si>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</si>
  <si>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</si>
  <si>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</si>
  <si>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</si>
  <si>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</si>
  <si>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</si>
  <si>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</si>
  <si>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</si>
  <si>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</si>
  <si>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</si>
  <si>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</si>
  <si>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</si>
  <si>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</si>
  <si>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</si>
  <si>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</si>
  <si>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</si>
  <si>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</si>
  <si>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</si>
  <si>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</si>
  <si>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</si>
  <si>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</si>
  <si>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</si>
  <si>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</si>
  <si>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</si>
  <si>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</si>
  <si>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</si>
  <si>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</si>
  <si>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</si>
  <si>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</si>
  <si>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</si>
  <si>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</si>
  <si>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</si>
  <si>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</si>
  <si>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</si>
  <si>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</si>
  <si>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</si>
  <si>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</si>
  <si>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</si>
  <si>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</si>
  <si>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</si>
  <si>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</si>
  <si>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</si>
  <si>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</si>
  <si>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</si>
  <si>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</si>
  <si>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</si>
  <si>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</si>
  <si>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</si>
  <si>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</si>
  <si>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</si>
  <si>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</si>
  <si>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</si>
  <si>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</si>
  <si>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</si>
  <si>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</si>
  <si>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</si>
  <si>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</si>
  <si>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</si>
  <si>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</si>
  <si>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</si>
  <si>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</si>
  <si>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</si>
  <si>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</si>
  <si>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</si>
  <si>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</si>
  <si>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</si>
  <si>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</si>
  <si>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</si>
  <si>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</si>
  <si>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</si>
  <si>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</si>
  <si>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</si>
  <si>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</si>
  <si>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</si>
  <si>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</si>
  <si>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</si>
  <si>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</si>
  <si>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</si>
  <si>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</si>
  <si>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</si>
  <si>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</si>
  <si>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</si>
  <si>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</si>
  <si>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</si>
  <si>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</si>
  <si>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</si>
  <si>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</si>
  <si>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</si>
  <si>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</si>
  <si>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</si>
  <si>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</si>
  <si>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</si>
  <si>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</si>
  <si>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</si>
  <si>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</si>
  <si>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</si>
  <si>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</si>
  <si>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</si>
  <si>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</si>
  <si>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</si>
  <si>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</si>
  <si>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</si>
  <si>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</si>
  <si>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</si>
  <si>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</si>
  <si>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</si>
  <si>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</si>
  <si>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</si>
  <si>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</si>
  <si>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</si>
  <si>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</si>
  <si>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</si>
  <si>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</si>
  <si>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</si>
  <si>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</si>
  <si>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</si>
  <si>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</si>
  <si>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</si>
  <si>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</si>
  <si>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</si>
  <si>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</si>
  <si>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</si>
  <si>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</si>
  <si>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</si>
  <si>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</si>
  <si>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</si>
  <si>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</si>
  <si>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</si>
  <si>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</si>
  <si>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</si>
  <si>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</si>
  <si>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</si>
  <si>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</si>
  <si>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</si>
  <si>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</si>
  <si>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</si>
  <si>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</si>
  <si>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</si>
  <si>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</si>
  <si>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</si>
  <si>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</si>
  <si>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</si>
  <si>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</si>
  <si>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</si>
  <si>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</si>
  <si>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</si>
  <si>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</si>
  <si>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</si>
  <si>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</si>
  <si>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</si>
  <si>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</si>
  <si>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</si>
  <si>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</si>
  <si>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</si>
  <si>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</si>
  <si>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</si>
  <si>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</si>
  <si>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</si>
  <si>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</si>
  <si>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</si>
  <si>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</si>
  <si>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</si>
  <si>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</si>
  <si>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</si>
  <si>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</si>
  <si>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</si>
  <si>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</si>
  <si>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</si>
  <si>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</si>
  <si>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</si>
  <si>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</si>
  <si>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</si>
  <si>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</si>
  <si>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</si>
  <si>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</si>
  <si>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</si>
  <si>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</si>
  <si>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</si>
  <si>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</si>
  <si>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</si>
  <si>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</si>
  <si>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</si>
  <si>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</si>
  <si>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</si>
  <si>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</si>
  <si>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</si>
  <si>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</si>
  <si>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</si>
  <si>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</si>
  <si>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</si>
  <si>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</si>
  <si>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</si>
  <si>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</si>
  <si>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</si>
  <si>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</si>
  <si>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</si>
  <si>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</si>
  <si>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</si>
  <si>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</si>
  <si>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</si>
  <si>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</si>
  <si>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</si>
  <si>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</si>
  <si>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</si>
  <si>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</si>
  <si>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</si>
  <si>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</si>
  <si>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</si>
  <si>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</si>
  <si>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</si>
  <si>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</si>
  <si>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</si>
  <si>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</si>
  <si>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</si>
  <si>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</si>
  <si>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</si>
  <si>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</si>
  <si>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</si>
  <si>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</si>
  <si>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</si>
  <si>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</si>
  <si>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</si>
  <si>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</si>
  <si>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</si>
  <si>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</si>
  <si>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</si>
  <si>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</si>
  <si>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</si>
  <si>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</si>
  <si>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</si>
  <si>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</si>
  <si>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</si>
  <si>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</si>
  <si>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</si>
  <si>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</si>
  <si>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</si>
  <si>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</si>
  <si>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</si>
  <si>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</si>
  <si>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</si>
  <si>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</si>
  <si>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</si>
  <si>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</si>
  <si>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</si>
  <si>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</si>
  <si>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</si>
  <si>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</si>
  <si>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</si>
  <si>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</si>
  <si>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</si>
  <si>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</si>
  <si>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</si>
  <si>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</si>
  <si>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</si>
  <si>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</si>
  <si>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</si>
  <si>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</si>
  <si>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</si>
  <si>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</si>
  <si>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</si>
  <si>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</si>
  <si>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</si>
  <si>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</si>
  <si>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</si>
  <si>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</si>
  <si>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</si>
  <si>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</si>
  <si>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</si>
  <si>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</si>
  <si>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</si>
  <si>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</si>
  <si>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</si>
  <si>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</si>
  <si>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</si>
  <si>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</si>
  <si>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</si>
  <si>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</si>
  <si>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</si>
  <si>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</si>
  <si>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</si>
  <si>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</si>
  <si>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</si>
  <si>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</si>
  <si>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</si>
  <si>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</si>
  <si>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</si>
  <si>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</si>
  <si>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</si>
  <si>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</si>
  <si>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</si>
  <si>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</si>
  <si>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</si>
  <si>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</si>
  <si>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</si>
  <si>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</si>
  <si>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</si>
  <si>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</si>
  <si>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</si>
  <si>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</si>
  <si>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</si>
  <si>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</si>
  <si>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</si>
  <si>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</si>
  <si>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</si>
  <si>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</si>
  <si>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</si>
  <si>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</si>
  <si>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</si>
  <si>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</si>
  <si>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</si>
  <si>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</si>
  <si>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</si>
  <si>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</si>
  <si>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</si>
  <si>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</si>
  <si>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</si>
  <si>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</si>
  <si>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</si>
  <si>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</si>
  <si>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</si>
  <si>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</si>
  <si>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</si>
  <si>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</si>
  <si>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</si>
  <si>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</si>
  <si>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</si>
  <si>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</si>
  <si>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</si>
  <si>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</si>
  <si>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</si>
  <si>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</si>
  <si>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</si>
  <si>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</si>
  <si>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</si>
  <si>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</si>
  <si>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</si>
  <si>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</si>
  <si>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</si>
  <si>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</si>
  <si>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</si>
  <si>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</si>
  <si>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</si>
  <si>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</si>
  <si>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</si>
  <si>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</si>
  <si>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</si>
  <si>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</si>
  <si>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</si>
  <si>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</si>
  <si>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</si>
  <si>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</si>
  <si>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</si>
  <si>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</si>
  <si>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</si>
  <si>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</si>
  <si>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</si>
  <si>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</si>
  <si>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</si>
  <si>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</si>
  <si>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</si>
  <si>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</si>
  <si>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</si>
  <si>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</si>
  <si>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</si>
  <si>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</si>
  <si>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</si>
  <si>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</si>
  <si>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</si>
  <si>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</si>
  <si>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</si>
  <si>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</si>
  <si>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</si>
  <si>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</si>
  <si>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</si>
  <si>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</si>
  <si>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</si>
  <si>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</si>
  <si>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</si>
  <si>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</si>
  <si>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</si>
  <si>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</si>
  <si>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</si>
  <si>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</si>
  <si>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</si>
  <si>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</si>
  <si>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</si>
  <si>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</si>
  <si>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</si>
  <si>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</si>
  <si>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</si>
  <si>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</si>
  <si>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</si>
  <si>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</si>
  <si>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</si>
  <si>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</si>
  <si>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</si>
  <si>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</si>
  <si>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</si>
  <si>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</si>
  <si>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</si>
  <si>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</si>
  <si>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</si>
  <si>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</si>
  <si>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</si>
  <si>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</si>
  <si>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</si>
  <si>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</si>
  <si>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</si>
  <si>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</si>
  <si>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</si>
  <si>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</si>
  <si>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</si>
  <si>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</si>
  <si>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</si>
  <si>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</si>
  <si>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</si>
  <si>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</si>
  <si>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</si>
  <si>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</si>
  <si>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</si>
  <si>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</si>
  <si>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</si>
  <si>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</si>
  <si>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</si>
  <si>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</si>
  <si>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</si>
  <si>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</si>
  <si>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</si>
  <si>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</si>
  <si>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</si>
  <si>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</si>
  <si>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</si>
  <si>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</si>
  <si>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</si>
  <si>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</si>
  <si>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</si>
  <si>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</si>
  <si>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</si>
  <si>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</si>
  <si>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</si>
  <si>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</si>
  <si>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</si>
  <si>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</si>
  <si>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</si>
  <si>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</si>
  <si>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</si>
  <si>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</si>
  <si>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</si>
  <si>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</si>
  <si>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</si>
  <si>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</si>
  <si>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</si>
  <si>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</si>
  <si>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</si>
  <si>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</si>
  <si>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</si>
  <si>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</si>
  <si>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</si>
  <si>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</si>
  <si>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</si>
  <si>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</si>
  <si>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</si>
  <si>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</si>
  <si>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</si>
  <si>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</si>
  <si>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</si>
  <si>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</si>
  <si>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</si>
  <si>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</si>
  <si>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</si>
  <si>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</si>
  <si>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</si>
  <si>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</si>
  <si>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</si>
  <si>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</si>
  <si>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</si>
  <si>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</si>
  <si>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</si>
  <si>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</si>
  <si>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</si>
  <si>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</si>
  <si>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</si>
  <si>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</si>
  <si>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</si>
  <si>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</si>
  <si>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</si>
  <si>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</si>
  <si>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</si>
  <si>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</si>
  <si>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</si>
  <si>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</si>
  <si>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</si>
  <si>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</si>
  <si>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</si>
  <si>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</si>
  <si>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</si>
  <si>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</si>
  <si>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</si>
  <si>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</si>
  <si>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</si>
  <si>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</si>
  <si>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</si>
  <si>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</si>
  <si>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</si>
  <si>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</si>
  <si>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</si>
  <si>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</si>
  <si>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</si>
  <si>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</si>
  <si>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</si>
  <si>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</si>
  <si>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</si>
  <si>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</si>
  <si>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</si>
  <si>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</si>
  <si>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</si>
  <si>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</si>
  <si>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</si>
  <si>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</si>
  <si>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</si>
  <si>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</si>
  <si>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</si>
  <si>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</si>
  <si>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</si>
  <si>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</si>
  <si>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</si>
  <si>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</si>
  <si>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</si>
  <si>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</si>
  <si>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</si>
  <si>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</si>
  <si>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</si>
  <si>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</si>
  <si>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</si>
  <si>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</si>
  <si>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</si>
  <si>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</si>
  <si>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</si>
  <si>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</si>
  <si>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</si>
  <si>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</si>
  <si>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</si>
  <si>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</si>
  <si>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</si>
  <si>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</si>
  <si>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</si>
  <si>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</si>
  <si>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</si>
  <si>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</si>
  <si>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</si>
  <si>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</si>
  <si>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</si>
  <si>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</si>
  <si>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</si>
  <si>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</si>
  <si>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</si>
  <si>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</si>
  <si>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</si>
  <si>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</si>
  <si>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</si>
  <si>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</si>
  <si>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</si>
  <si>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</si>
  <si>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</si>
  <si>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</si>
  <si>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</si>
  <si>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</si>
  <si>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</si>
  <si>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</si>
  <si>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</si>
  <si>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</si>
  <si>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</si>
  <si>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</si>
  <si>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</si>
  <si>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</si>
  <si>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</si>
  <si>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</si>
  <si>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</si>
  <si>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</si>
  <si>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</si>
  <si>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</si>
  <si>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</si>
  <si>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</si>
  <si>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</si>
  <si>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</si>
  <si>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</si>
  <si>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</si>
  <si>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</si>
  <si>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</si>
  <si>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</si>
  <si>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</si>
  <si>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</si>
  <si>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</si>
  <si>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</si>
  <si>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</si>
  <si>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</si>
  <si>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</si>
  <si>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</si>
  <si>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</si>
  <si>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</si>
  <si>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</si>
  <si>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</si>
  <si>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</si>
  <si>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</si>
  <si>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</si>
  <si>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</si>
  <si>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</si>
  <si>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</si>
  <si>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</si>
  <si>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</si>
  <si>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</si>
  <si>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</si>
  <si>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</si>
  <si>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</si>
  <si>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</si>
  <si>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</si>
  <si>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</si>
  <si>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</si>
  <si>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</si>
  <si>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</si>
  <si>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</si>
  <si>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</si>
  <si>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</si>
  <si>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</si>
  <si>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</si>
  <si>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</si>
  <si>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</si>
  <si>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</si>
  <si>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</si>
  <si>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</si>
  <si>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</si>
  <si>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</si>
  <si>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</si>
  <si>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</si>
  <si>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</si>
  <si>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</si>
  <si>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</si>
  <si>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</si>
  <si>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</si>
  <si>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</si>
  <si>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</si>
  <si>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</si>
  <si>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</si>
  <si>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</si>
  <si>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</si>
  <si>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</si>
  <si>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</si>
  <si>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</si>
  <si>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</si>
  <si>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</si>
  <si>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</si>
  <si>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</si>
  <si>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</si>
  <si>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</si>
  <si>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</si>
  <si>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</si>
  <si>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</si>
  <si>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</si>
  <si>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</si>
  <si>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</si>
  <si>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</si>
  <si>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</si>
  <si>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</si>
  <si>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</si>
  <si>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</si>
  <si>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</si>
  <si>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</si>
  <si>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</si>
  <si>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</si>
  <si>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</si>
  <si>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</si>
  <si>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</si>
  <si>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</si>
  <si>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</si>
  <si>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</si>
  <si>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</si>
  <si>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</si>
  <si>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</si>
  <si>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</si>
  <si>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</si>
  <si>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</si>
  <si>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</si>
  <si>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</si>
  <si>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</si>
  <si>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</si>
  <si>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</si>
  <si>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</si>
  <si>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</si>
  <si>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</si>
  <si>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</si>
  <si>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</si>
  <si>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</si>
  <si>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</si>
  <si>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</si>
  <si>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</si>
  <si>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</si>
  <si>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</si>
  <si>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</si>
  <si>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</si>
  <si>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</si>
  <si>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</si>
  <si>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</si>
  <si>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</si>
  <si>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</si>
  <si>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</si>
  <si>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</si>
  <si>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</si>
  <si>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</si>
  <si>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</si>
  <si>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</si>
  <si>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</si>
  <si>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</si>
  <si>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</si>
  <si>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</si>
  <si>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</si>
  <si>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</si>
  <si>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</si>
  <si>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</si>
  <si>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</si>
  <si>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</si>
  <si>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</si>
  <si>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</si>
  <si>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</si>
  <si>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</si>
  <si>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</si>
  <si>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</si>
  <si>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</si>
  <si>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</si>
  <si>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</si>
  <si>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</si>
  <si>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</si>
  <si>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</si>
  <si>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</si>
  <si>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</si>
  <si>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</si>
  <si>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</si>
  <si>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</si>
  <si>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</si>
  <si>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</si>
  <si>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</si>
  <si>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</si>
  <si>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</si>
  <si>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</si>
  <si>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</si>
  <si>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</si>
  <si>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</si>
  <si>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</si>
  <si>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</si>
  <si>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</si>
  <si>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</si>
  <si>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</si>
  <si>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</si>
  <si>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</si>
  <si>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</si>
  <si>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</si>
  <si>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</si>
  <si>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</si>
  <si>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</si>
  <si>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</si>
  <si>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</si>
  <si>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</si>
  <si>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</si>
  <si>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</si>
  <si>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</si>
  <si>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</si>
  <si>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</si>
  <si>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</si>
  <si>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</si>
  <si>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</si>
  <si>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</si>
  <si>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</si>
  <si>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</si>
  <si>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</si>
  <si>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</si>
  <si>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</si>
  <si>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</si>
  <si>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</si>
  <si>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</si>
  <si>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</si>
  <si>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</si>
  <si>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</si>
  <si>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</si>
  <si>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</si>
  <si>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</si>
  <si>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</si>
  <si>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</si>
  <si>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</si>
  <si>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</si>
  <si>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</si>
  <si>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</si>
  <si>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</si>
  <si>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</si>
  <si>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</si>
  <si>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</si>
  <si>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</si>
  <si>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</si>
  <si>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</si>
  <si>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</si>
  <si>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</si>
  <si>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</si>
  <si>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</si>
  <si>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</si>
  <si>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</si>
  <si>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</si>
  <si>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</si>
  <si>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</si>
  <si>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</si>
  <si>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</si>
  <si>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</si>
  <si>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</si>
  <si>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</si>
  <si>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</si>
  <si>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</si>
  <si>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</si>
  <si>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</si>
  <si>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</si>
  <si>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</si>
  <si>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</si>
  <si>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</si>
  <si>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</si>
  <si>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</si>
  <si>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</si>
  <si>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</si>
  <si>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</si>
  <si>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</si>
  <si>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</si>
  <si>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</si>
  <si>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</si>
  <si>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</si>
  <si>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</si>
  <si>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</si>
  <si>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</si>
  <si>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</si>
  <si>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</si>
  <si>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</si>
  <si>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</si>
  <si>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</si>
  <si>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</si>
  <si>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</si>
  <si>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</si>
  <si>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</si>
  <si>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</si>
  <si>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</si>
  <si>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</si>
  <si>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</si>
  <si>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</si>
  <si>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</si>
  <si>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</si>
  <si>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</si>
  <si>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</si>
  <si>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</si>
  <si>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</si>
  <si>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</si>
  <si>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</si>
  <si>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</si>
  <si>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</si>
  <si>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</si>
  <si>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</si>
  <si>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</si>
  <si>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</si>
  <si>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</si>
  <si>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</si>
  <si>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</si>
  <si>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</si>
  <si>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</si>
  <si>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</si>
  <si>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</si>
  <si>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</si>
  <si>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</si>
  <si>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</si>
  <si>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</si>
  <si>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</si>
  <si>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</si>
  <si>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</si>
  <si>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</si>
  <si>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</si>
  <si>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</si>
  <si>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</si>
  <si>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</si>
  <si>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</si>
  <si>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</si>
  <si>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</si>
  <si>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</si>
  <si>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</si>
  <si>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</si>
  <si>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</si>
  <si>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</si>
  <si>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</si>
  <si>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</si>
  <si>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</si>
  <si>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</si>
  <si>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</si>
  <si>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</si>
  <si>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</si>
  <si>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</si>
  <si>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</si>
  <si>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</si>
  <si>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</si>
  <si>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</si>
  <si>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</si>
  <si>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</si>
  <si>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</si>
  <si>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</si>
  <si>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</si>
  <si>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</si>
  <si>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</si>
  <si>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</si>
  <si>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</si>
  <si>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</si>
  <si>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</si>
  <si>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</si>
  <si>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</si>
  <si>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</si>
  <si>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</si>
  <si>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</si>
  <si>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</si>
  <si>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</si>
  <si>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</si>
  <si>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</si>
  <si>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</si>
  <si>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</si>
  <si>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</si>
  <si>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</si>
  <si>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</si>
  <si>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</si>
  <si>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</si>
  <si>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</si>
  <si>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</si>
  <si>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</si>
  <si>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</si>
  <si>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</si>
  <si>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</si>
  <si>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</si>
  <si>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</si>
  <si>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</si>
  <si>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</si>
  <si>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</si>
  <si>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</si>
  <si>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</si>
  <si>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</si>
  <si>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</si>
  <si>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</si>
  <si>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</si>
  <si>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</si>
  <si>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</si>
  <si>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</si>
  <si>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</si>
  <si>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</si>
  <si>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</si>
  <si>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</si>
  <si>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</si>
  <si>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</si>
  <si>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</si>
  <si>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</si>
  <si>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</si>
  <si>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</si>
  <si>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</si>
  <si>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</si>
  <si>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</si>
  <si>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</si>
  <si>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</si>
  <si>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</si>
  <si>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</si>
  <si>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</si>
  <si>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</si>
  <si>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</si>
  <si>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</si>
  <si>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</si>
  <si>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</si>
  <si>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</si>
  <si>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</si>
  <si>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</si>
  <si>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</si>
  <si>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</si>
  <si>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</si>
  <si>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</si>
  <si>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</si>
  <si>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</si>
  <si>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</si>
  <si>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</si>
  <si>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</si>
  <si>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</si>
  <si>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</si>
  <si>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</si>
  <si>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</si>
  <si>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</si>
  <si>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</si>
  <si>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</si>
  <si>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</si>
  <si>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</si>
  <si>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</si>
  <si>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</si>
  <si>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</si>
  <si>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</si>
  <si>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</si>
  <si>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</si>
  <si>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</si>
  <si>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</si>
  <si>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</si>
  <si>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</si>
  <si>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</si>
  <si>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</si>
  <si>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</si>
  <si>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</si>
  <si>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</si>
  <si>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</si>
  <si>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</si>
  <si>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</si>
  <si>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</si>
  <si>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</si>
  <si>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</si>
  <si>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</si>
  <si>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</si>
  <si>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</si>
  <si>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</si>
  <si>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</si>
  <si>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</si>
  <si>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</si>
  <si>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</si>
  <si>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</si>
  <si>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</si>
  <si>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</si>
  <si>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</si>
  <si>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</si>
  <si>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</si>
  <si>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</si>
  <si>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</si>
  <si>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</si>
  <si>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</si>
  <si>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</si>
  <si>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</si>
  <si>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</si>
  <si>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</si>
  <si>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</si>
  <si>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</si>
  <si>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</si>
  <si>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</si>
  <si>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</si>
  <si>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</si>
  <si>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</si>
  <si>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</si>
  <si>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</si>
  <si>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</si>
  <si>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</si>
  <si>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</si>
  <si>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</si>
  <si>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</si>
  <si>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</si>
  <si>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</si>
  <si>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</si>
  <si>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</si>
  <si>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</si>
  <si>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</si>
  <si>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</si>
  <si>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</si>
  <si>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</si>
  <si>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</si>
  <si>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</si>
  <si>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</si>
  <si>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</si>
  <si>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</si>
  <si>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</si>
  <si>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</si>
  <si>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</si>
  <si>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</si>
  <si>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</si>
  <si>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</si>
  <si>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</si>
  <si>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</si>
  <si>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</si>
  <si>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</si>
  <si>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</si>
  <si>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</si>
  <si>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</si>
  <si>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</si>
  <si>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</si>
  <si>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</si>
  <si>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</si>
  <si>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</si>
  <si>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</si>
  <si>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</si>
  <si>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</si>
  <si>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</si>
  <si>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</si>
  <si>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</si>
  <si>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</si>
  <si>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</si>
  <si>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</si>
  <si>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</si>
  <si>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</si>
  <si>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</si>
  <si>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</si>
  <si>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</si>
  <si>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</si>
  <si>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</si>
  <si>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</si>
  <si>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</si>
  <si>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</si>
  <si>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</si>
  <si>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</si>
  <si>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</si>
  <si>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</si>
  <si>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</si>
  <si>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</si>
  <si>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</si>
  <si>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</si>
  <si>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</si>
  <si>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</si>
  <si>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</si>
  <si>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</si>
  <si>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</si>
  <si>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</si>
  <si>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</si>
  <si>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</si>
  <si>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</si>
  <si>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</si>
  <si>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</si>
  <si>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</si>
  <si>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</si>
  <si>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</si>
  <si>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</si>
  <si>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</si>
  <si>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</si>
  <si>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</si>
  <si>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</si>
  <si>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</si>
  <si>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</si>
  <si>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</si>
  <si>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</si>
  <si>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</si>
  <si>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</si>
  <si>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</si>
  <si>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</si>
  <si>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</si>
  <si>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</si>
  <si>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</si>
  <si>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</si>
  <si>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</si>
  <si>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</si>
  <si>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</si>
  <si>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</si>
  <si>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</si>
  <si>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</si>
  <si>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</si>
  <si>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</si>
  <si>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</si>
  <si>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</si>
  <si>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</si>
  <si>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</si>
  <si>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</si>
  <si>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</si>
  <si>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</si>
  <si>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</si>
  <si>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</si>
  <si>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</si>
  <si>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</si>
  <si>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</si>
  <si>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</si>
  <si>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</si>
  <si>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</si>
  <si>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</si>
  <si>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</si>
  <si>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</si>
  <si>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</si>
  <si>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</si>
  <si>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</si>
  <si>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</si>
  <si>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</si>
  <si>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</si>
  <si>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</si>
  <si>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</si>
  <si>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</si>
  <si>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</si>
  <si>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</si>
  <si>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</si>
  <si>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</si>
  <si>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</si>
  <si>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</si>
  <si>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</si>
  <si>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</si>
  <si>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</si>
  <si>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</si>
  <si>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</si>
  <si>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</si>
  <si>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</si>
  <si>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</si>
  <si>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</si>
  <si>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</si>
  <si>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</si>
  <si>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</si>
  <si>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</si>
  <si>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</si>
  <si>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</si>
  <si>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</si>
  <si>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</si>
  <si>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</si>
  <si>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</si>
  <si>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</si>
  <si>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</si>
  <si>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</si>
  <si>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</si>
  <si>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</si>
  <si>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</si>
  <si>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</si>
  <si>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</si>
  <si>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</si>
  <si>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</si>
  <si>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</si>
  <si>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</si>
  <si>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</si>
  <si>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</si>
  <si>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</si>
  <si>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</si>
  <si>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</si>
  <si>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</si>
  <si>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</si>
  <si>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</si>
  <si>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</si>
  <si>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</si>
  <si>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</si>
  <si>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</si>
  <si>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</si>
  <si>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</si>
  <si>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</si>
  <si>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</si>
  <si>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</si>
  <si>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</si>
  <si>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</si>
  <si>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</si>
  <si>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</si>
  <si>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</si>
  <si>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</si>
  <si>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</si>
  <si>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</si>
  <si>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</si>
  <si>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</si>
  <si>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</si>
  <si>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</si>
  <si>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</si>
  <si>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</si>
  <si>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</si>
  <si>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</si>
  <si>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</si>
  <si>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</si>
  <si>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</si>
  <si>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</si>
  <si>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</si>
  <si>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</si>
  <si>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</si>
  <si>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</si>
  <si>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</si>
  <si>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</si>
  <si>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</si>
  <si>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</si>
  <si>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</si>
  <si>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</si>
  <si>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</si>
  <si>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</si>
  <si>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</si>
  <si>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</si>
  <si>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</si>
  <si>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</si>
  <si>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</si>
  <si>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</si>
  <si>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</si>
  <si>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</si>
  <si>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</si>
  <si>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</si>
  <si>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</si>
  <si>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</si>
  <si>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</si>
  <si>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</si>
  <si>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</si>
  <si>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</si>
  <si>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</si>
  <si>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</si>
  <si>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</si>
  <si>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</si>
  <si>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</si>
  <si>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</si>
  <si>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</si>
  <si>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</si>
  <si>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</si>
  <si>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</si>
  <si>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</si>
  <si>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</si>
  <si>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</si>
  <si>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</si>
  <si>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</si>
  <si>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</si>
  <si>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</si>
  <si>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</si>
  <si>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</si>
  <si>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</si>
  <si>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</si>
  <si>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</si>
  <si>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</si>
  <si>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</si>
  <si>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</si>
  <si>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</si>
  <si>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</si>
  <si>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</si>
  <si>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</si>
  <si>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</si>
  <si>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</si>
  <si>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</si>
  <si>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</si>
  <si>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</si>
  <si>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</si>
  <si>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</si>
  <si>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</si>
  <si>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</si>
  <si>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</si>
  <si>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</si>
  <si>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</si>
  <si>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</si>
  <si>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</si>
  <si>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</si>
  <si>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</si>
  <si>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</si>
  <si>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</si>
  <si>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</si>
  <si>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</si>
  <si>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</si>
  <si>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</si>
  <si>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</si>
  <si>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</si>
  <si>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</si>
  <si>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</si>
  <si>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</si>
  <si>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</si>
  <si>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</si>
  <si>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</si>
  <si>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</si>
  <si>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</si>
  <si>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</si>
  <si>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</si>
  <si>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</si>
  <si>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</si>
  <si>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</si>
  <si>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</si>
  <si>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</si>
  <si>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</si>
  <si>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</si>
  <si>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</si>
  <si>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</si>
  <si>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</si>
  <si>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</si>
  <si>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</si>
  <si>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</si>
  <si>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</si>
  <si>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</si>
  <si>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</si>
  <si>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</si>
  <si>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</si>
  <si>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</si>
  <si>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</si>
  <si>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</si>
  <si>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</si>
  <si>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</si>
  <si>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</si>
  <si>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</si>
  <si>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</si>
  <si>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</si>
  <si>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</si>
  <si>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</si>
  <si>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</si>
  <si>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</si>
  <si>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</si>
  <si>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</si>
  <si>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</si>
  <si>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</si>
  <si>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</si>
  <si>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</si>
  <si>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</si>
  <si>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</si>
  <si>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</si>
  <si>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</si>
  <si>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</si>
  <si>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</si>
  <si>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</si>
  <si>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</si>
  <si>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</si>
  <si>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</si>
  <si>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</si>
  <si>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</si>
  <si>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</si>
  <si>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</si>
  <si>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</si>
  <si>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</si>
  <si>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</si>
  <si>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</si>
  <si>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</si>
  <si>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</si>
  <si>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</si>
  <si>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</si>
  <si>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</si>
  <si>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</si>
  <si>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</si>
  <si>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</si>
  <si>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</si>
  <si>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</si>
  <si>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</si>
  <si>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</si>
  <si>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</si>
  <si>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</si>
  <si>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</si>
  <si>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</si>
  <si>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</si>
  <si>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</si>
  <si>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</si>
  <si>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</si>
  <si>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</si>
  <si>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</si>
  <si>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</si>
  <si>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</si>
  <si>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</si>
  <si>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</si>
  <si>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</si>
  <si>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</si>
  <si>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</si>
  <si>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</si>
  <si>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</si>
  <si>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</si>
  <si>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</si>
  <si>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</si>
  <si>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</si>
  <si>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</si>
  <si>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</si>
  <si>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</si>
  <si>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</si>
  <si>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</si>
  <si>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</si>
  <si>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</si>
  <si>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</si>
  <si>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</si>
  <si>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</si>
  <si>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</si>
  <si>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</si>
  <si>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</si>
  <si>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</si>
  <si>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</si>
  <si>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</si>
  <si>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</si>
  <si>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</si>
  <si>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</si>
  <si>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</si>
  <si>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</si>
  <si>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</si>
  <si>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</si>
  <si>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</si>
  <si>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</si>
  <si>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</si>
  <si>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</si>
  <si>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</si>
  <si>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</si>
  <si>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</si>
  <si>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</si>
  <si>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</si>
  <si>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</si>
  <si>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</si>
  <si>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</si>
  <si>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</si>
  <si>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</si>
  <si>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</si>
  <si>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</si>
  <si>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</si>
  <si>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</si>
  <si>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</si>
  <si>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</si>
  <si>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</si>
  <si>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</si>
  <si>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</si>
  <si>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</si>
  <si>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</si>
  <si>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</si>
  <si>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</si>
  <si>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</si>
  <si>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</si>
  <si>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</si>
  <si>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</si>
  <si>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</si>
  <si>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</si>
  <si>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</si>
  <si>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</si>
  <si>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</si>
  <si>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</si>
  <si>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</si>
  <si>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</si>
  <si>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</si>
  <si>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</si>
  <si>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</si>
  <si>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</si>
  <si>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</si>
  <si>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</si>
  <si>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</si>
  <si>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</si>
  <si>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</si>
  <si>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</si>
  <si>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</si>
  <si>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</si>
  <si>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</si>
  <si>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</si>
  <si>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</si>
  <si>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</si>
  <si>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</si>
  <si>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</si>
  <si>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</si>
  <si>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</si>
  <si>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</si>
  <si>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</si>
  <si>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</si>
  <si>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</si>
  <si>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</si>
  <si>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</si>
  <si>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</si>
  <si>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</si>
  <si>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</si>
  <si>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</si>
  <si>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</si>
  <si>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</si>
  <si>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</si>
  <si>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</si>
  <si>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</si>
  <si>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</si>
  <si>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</si>
  <si>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</si>
  <si>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</si>
  <si>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</si>
  <si>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</si>
  <si>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</si>
  <si>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</si>
  <si>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</si>
  <si>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</si>
  <si>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</si>
  <si>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</si>
  <si>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</si>
  <si>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</si>
  <si>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</si>
  <si>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</si>
  <si>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</si>
  <si>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</si>
  <si>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</si>
  <si>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</si>
  <si>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</si>
  <si>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</si>
  <si>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</si>
  <si>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</si>
  <si>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</si>
  <si>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</si>
  <si>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</si>
  <si>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</si>
  <si>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</si>
  <si>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</si>
  <si>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</si>
  <si>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</si>
  <si>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</si>
  <si>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</si>
  <si>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</si>
  <si>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</si>
  <si>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</si>
  <si>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</si>
  <si>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</si>
  <si>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</si>
  <si>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</si>
  <si>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</si>
  <si>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</si>
  <si>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</si>
  <si>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</si>
  <si>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</si>
  <si>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</si>
  <si>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</si>
  <si>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</si>
  <si>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</si>
  <si>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</si>
  <si>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</si>
  <si>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</si>
  <si>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</si>
  <si>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</si>
  <si>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</si>
  <si>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</si>
  <si>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</si>
  <si>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</si>
  <si>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</si>
  <si>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</si>
  <si>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</si>
  <si>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</si>
  <si>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</si>
  <si>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</si>
  <si>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</si>
  <si>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</si>
  <si>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</si>
  <si>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</si>
  <si>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</si>
  <si>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</si>
  <si>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</si>
  <si>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</si>
  <si>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</si>
  <si>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</si>
  <si>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</si>
  <si>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</si>
  <si>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</si>
  <si>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</si>
  <si>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</si>
  <si>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</si>
  <si>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</si>
  <si>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</si>
  <si>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</si>
  <si>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</si>
  <si>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</si>
  <si>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</si>
  <si>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</si>
  <si>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</si>
  <si>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</si>
  <si>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</si>
  <si>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</si>
  <si>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</si>
  <si>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</si>
  <si>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</si>
  <si>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</si>
  <si>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</si>
  <si>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</si>
  <si>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</si>
  <si>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</si>
  <si>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</si>
  <si>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</si>
  <si>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</si>
  <si>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</si>
  <si>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</si>
  <si>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</si>
  <si>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</si>
  <si>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</si>
  <si>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</si>
  <si>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</si>
  <si>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</si>
  <si>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</si>
  <si>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</si>
  <si>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</si>
  <si>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</si>
  <si>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</si>
  <si>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</si>
  <si>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</si>
  <si>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</si>
  <si>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</si>
  <si>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</si>
  <si>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</si>
  <si>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</si>
  <si>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</si>
  <si>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</si>
  <si>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</si>
  <si>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</si>
  <si>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</si>
  <si>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</si>
  <si>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</si>
  <si>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</si>
  <si>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</si>
  <si>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</si>
  <si>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</si>
  <si>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</si>
  <si>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</si>
  <si>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</si>
  <si>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</si>
  <si>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</si>
  <si>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</si>
  <si>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</si>
  <si>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</si>
  <si>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</si>
  <si>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</si>
  <si>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</si>
  <si>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</si>
  <si>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</si>
  <si>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</si>
  <si>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</si>
  <si>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</si>
  <si>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</si>
  <si>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</si>
  <si>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</si>
  <si>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</si>
  <si>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</si>
  <si>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</si>
  <si>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</si>
  <si>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</si>
  <si>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</si>
  <si>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</si>
  <si>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</si>
  <si>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</si>
  <si>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</si>
  <si>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</si>
  <si>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</si>
  <si>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</si>
  <si>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</si>
  <si>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</si>
  <si>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</si>
  <si>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</si>
  <si>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</si>
  <si>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</si>
  <si>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</si>
  <si>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</si>
  <si>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</si>
  <si>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</si>
  <si>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</si>
  <si>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</si>
  <si>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</si>
  <si>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</si>
  <si>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</si>
  <si>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</si>
  <si>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</si>
  <si>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</si>
  <si>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</si>
  <si>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</si>
  <si>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</si>
  <si>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</si>
  <si>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</si>
  <si>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</si>
  <si>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</si>
  <si>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</si>
  <si>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</si>
  <si>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</si>
  <si>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</si>
  <si>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</si>
  <si>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</si>
  <si>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</si>
  <si>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</si>
  <si>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</si>
  <si>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</si>
  <si>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</si>
  <si>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</si>
  <si>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</si>
  <si>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</si>
  <si>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</si>
  <si>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</si>
  <si>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</si>
  <si>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</si>
  <si>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</si>
  <si>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</si>
  <si>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</si>
  <si>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</si>
  <si>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</si>
  <si>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</si>
  <si>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</si>
  <si>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</si>
  <si>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</si>
  <si>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</si>
  <si>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</si>
  <si>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</si>
  <si>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</si>
  <si>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</si>
  <si>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</si>
  <si>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</si>
  <si>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</si>
  <si>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</si>
  <si>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</si>
  <si>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</si>
  <si>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</si>
  <si>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</si>
  <si>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</si>
  <si>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</si>
  <si>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</si>
  <si>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</si>
  <si>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</si>
  <si>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</si>
  <si>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</si>
  <si>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</si>
  <si>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</si>
  <si>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</si>
  <si>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</si>
  <si>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</si>
  <si>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</si>
  <si>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</si>
  <si>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</si>
  <si>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</si>
  <si>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</si>
  <si>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</si>
  <si>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</si>
  <si>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</si>
  <si>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</si>
  <si>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</si>
  <si>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</si>
  <si>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</si>
  <si>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</si>
  <si>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</si>
  <si>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</si>
  <si>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</si>
  <si>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</si>
  <si>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</si>
  <si>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</si>
  <si>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</si>
  <si>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</si>
  <si>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</si>
  <si>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</si>
  <si>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</si>
  <si>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</si>
  <si>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</si>
  <si>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</si>
  <si>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</si>
  <si>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</si>
  <si>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</si>
  <si>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</si>
  <si>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</si>
  <si>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</si>
  <si>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</si>
  <si>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</si>
  <si>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</si>
  <si>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</si>
  <si>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</si>
  <si>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</si>
  <si>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</si>
  <si>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</si>
  <si>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</si>
  <si>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</si>
  <si>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</si>
  <si>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</si>
  <si>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</si>
  <si>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</si>
  <si>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</si>
  <si>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</si>
  <si>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</si>
  <si>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</si>
  <si>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</si>
  <si>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</si>
  <si>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</si>
  <si>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</si>
  <si>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</si>
  <si>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</si>
  <si>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</si>
  <si>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</si>
  <si>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</si>
  <si>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</si>
  <si>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</si>
  <si>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</si>
  <si>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</si>
  <si>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</si>
  <si>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</si>
  <si>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</si>
  <si>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</si>
  <si>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</si>
  <si>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</si>
  <si>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</si>
  <si>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</si>
  <si>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</si>
  <si>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</si>
  <si>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</si>
  <si>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</si>
  <si>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</si>
  <si>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</si>
  <si>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</si>
  <si>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</si>
  <si>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</si>
  <si>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</si>
  <si>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</si>
  <si>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</si>
  <si>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</si>
  <si>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</si>
  <si>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</si>
  <si>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</si>
  <si>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</si>
  <si>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</si>
  <si>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</si>
  <si>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</si>
  <si>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</si>
  <si>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</si>
  <si>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</si>
  <si>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</si>
  <si>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</si>
  <si>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</si>
  <si>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</si>
  <si>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</si>
  <si>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</si>
  <si>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</si>
  <si>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</si>
  <si>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</si>
  <si>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</si>
  <si>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</si>
  <si>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</si>
  <si>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</si>
  <si>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</si>
  <si>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</si>
  <si>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</si>
  <si>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</si>
  <si>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</si>
  <si>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</si>
  <si>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</si>
  <si>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</si>
  <si>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</si>
  <si>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</si>
  <si>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</si>
  <si>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</si>
  <si>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</si>
  <si>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</si>
  <si>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</si>
  <si>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</si>
  <si>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</si>
  <si>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</si>
  <si>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</si>
  <si>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</si>
  <si>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</si>
  <si>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</si>
  <si>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</si>
  <si>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</si>
  <si>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</si>
  <si>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</si>
  <si>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</si>
  <si>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</si>
  <si>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</si>
  <si>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</si>
  <si>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</si>
  <si>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</si>
  <si>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</si>
  <si>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</si>
  <si>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</si>
  <si>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</si>
  <si>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</si>
  <si>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</si>
  <si>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</si>
  <si>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</si>
  <si>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</si>
  <si>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</si>
  <si>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</si>
  <si>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</si>
  <si>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</si>
  <si>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</si>
  <si>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</si>
  <si>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</si>
  <si>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</si>
  <si>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</si>
  <si>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</si>
  <si>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</si>
  <si>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</si>
  <si>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</si>
  <si>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</si>
  <si>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</si>
  <si>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</si>
  <si>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</si>
  <si>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</si>
  <si>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</si>
  <si>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</si>
  <si>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</si>
  <si>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</si>
  <si>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</si>
  <si>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</si>
  <si>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</si>
  <si>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</si>
  <si>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</si>
  <si>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</si>
  <si>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</si>
  <si>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</si>
  <si>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</si>
  <si>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</si>
  <si>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</si>
  <si>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</si>
  <si>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</si>
  <si>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</si>
  <si>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</si>
  <si>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</si>
  <si>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</si>
  <si>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</si>
  <si>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</si>
  <si>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</si>
  <si>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</si>
  <si>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</si>
  <si>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</si>
  <si>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</si>
  <si>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</si>
  <si>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</si>
  <si>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</si>
  <si>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</si>
  <si>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</si>
  <si>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</si>
  <si>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</si>
  <si>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</si>
  <si>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</si>
  <si>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</si>
  <si>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</si>
  <si>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</si>
  <si>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</si>
  <si>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</si>
  <si>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</si>
  <si>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</si>
  <si>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</si>
  <si>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</si>
  <si>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</si>
  <si>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</si>
  <si>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</si>
  <si>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</si>
  <si>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</si>
  <si>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</si>
  <si>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</si>
  <si>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</si>
  <si>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</si>
  <si>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</si>
  <si>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</si>
  <si>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</si>
  <si>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</si>
  <si>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</si>
  <si>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</si>
  <si>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</si>
  <si>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</si>
  <si>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</si>
  <si>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</si>
  <si>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</si>
  <si>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</si>
  <si>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</si>
  <si>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</si>
  <si>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</si>
  <si>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</si>
  <si>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</si>
  <si>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</si>
  <si>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</si>
  <si>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</si>
  <si>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</si>
  <si>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</si>
  <si>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</si>
  <si>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</si>
  <si>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</si>
  <si>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</si>
  <si>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</si>
  <si>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</si>
  <si>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</si>
  <si>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</si>
  <si>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</si>
  <si>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</si>
  <si>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</si>
  <si>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</si>
  <si>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</si>
  <si>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</si>
  <si>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</si>
  <si>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</si>
  <si>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</si>
  <si>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</si>
  <si>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</si>
  <si>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</si>
  <si>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</si>
  <si>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</si>
  <si>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</si>
  <si>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</si>
  <si>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</si>
  <si>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</si>
  <si>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</si>
  <si>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</si>
  <si>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</si>
  <si>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</si>
  <si>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</si>
  <si>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</si>
  <si>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</si>
  <si>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</si>
  <si>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</si>
  <si>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</si>
  <si>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</si>
  <si>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</si>
  <si>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</si>
  <si>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</si>
  <si>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</si>
  <si>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</si>
  <si>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</si>
  <si>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</si>
  <si>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</si>
  <si>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</si>
  <si>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</si>
  <si>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</si>
  <si>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</si>
  <si>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</si>
  <si>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</si>
  <si>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</si>
  <si>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</si>
  <si>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</si>
  <si>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</si>
  <si>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</si>
  <si>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</si>
  <si>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</si>
  <si>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</si>
  <si>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</si>
  <si>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</si>
  <si>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</si>
  <si>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</si>
  <si>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</si>
  <si>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</si>
  <si>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</si>
  <si>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</si>
  <si>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</si>
  <si>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</si>
  <si>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</si>
  <si>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</si>
  <si>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</si>
  <si>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</si>
  <si>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</si>
  <si>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</si>
  <si>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</si>
  <si>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</si>
  <si>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</si>
  <si>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</si>
  <si>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</si>
  <si>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</si>
  <si>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</si>
  <si>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</si>
  <si>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</si>
  <si>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</si>
  <si>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</si>
  <si>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</si>
  <si>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</si>
  <si>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</si>
  <si>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</si>
  <si>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</si>
  <si>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</si>
  <si>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</si>
  <si>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</si>
  <si>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</si>
  <si>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</si>
  <si>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</si>
  <si>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</si>
  <si>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</si>
  <si>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</si>
  <si>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</si>
  <si>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</si>
  <si>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</si>
  <si>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</si>
  <si>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</si>
  <si>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</si>
  <si>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</si>
  <si>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</si>
  <si>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</si>
  <si>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</si>
  <si>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</si>
  <si>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</si>
  <si>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</si>
  <si>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</si>
  <si>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</si>
  <si>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</si>
  <si>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</si>
  <si>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</si>
  <si>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</si>
  <si>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</si>
  <si>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</si>
  <si>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</si>
  <si>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</si>
  <si>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</si>
  <si>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</si>
  <si>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</si>
  <si>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</si>
  <si>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</si>
  <si>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</si>
  <si>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</si>
  <si>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</si>
  <si>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</si>
  <si>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</si>
  <si>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</si>
  <si>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</si>
  <si>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</si>
  <si>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</si>
  <si>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</si>
  <si>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</si>
  <si>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</si>
  <si>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</si>
  <si>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</si>
  <si>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</si>
  <si>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</si>
  <si>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</si>
  <si>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</si>
  <si>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</si>
  <si>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</si>
  <si>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</si>
  <si>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</si>
  <si>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</si>
  <si>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</si>
  <si>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</si>
  <si>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</si>
  <si>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</si>
  <si>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</si>
  <si>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</si>
  <si>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</si>
  <si>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</si>
  <si>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</si>
  <si>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</si>
  <si>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</si>
  <si>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</si>
  <si>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</si>
  <si>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</si>
  <si>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</si>
  <si>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</si>
  <si>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</si>
  <si>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</si>
  <si>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</si>
  <si>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</si>
  <si>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</si>
  <si>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</si>
  <si>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</si>
  <si>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</si>
  <si>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</si>
  <si>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</si>
  <si>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</si>
  <si>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</si>
  <si>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</si>
  <si>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</si>
  <si>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</si>
  <si>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</si>
  <si>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</si>
  <si>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</si>
  <si>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</si>
  <si>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</si>
  <si>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</si>
  <si>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</si>
  <si>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</si>
  <si>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</si>
  <si>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</si>
  <si>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</si>
  <si>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</si>
  <si>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</si>
  <si>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</si>
  <si>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</si>
  <si>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</si>
  <si>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</si>
  <si>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</si>
  <si>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</si>
  <si>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</si>
  <si>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</si>
  <si>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</si>
  <si>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</si>
  <si>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</si>
  <si>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</si>
  <si>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</si>
  <si>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</si>
  <si>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</si>
  <si>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</si>
  <si>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</si>
  <si>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</si>
  <si>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</si>
  <si>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</si>
  <si>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</si>
  <si>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</si>
  <si>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</si>
  <si>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</si>
  <si>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</si>
  <si>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</si>
  <si>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</si>
  <si>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</si>
  <si>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</si>
  <si>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</si>
  <si>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</si>
  <si>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</si>
  <si>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</si>
  <si>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</si>
  <si>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</si>
  <si>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</si>
  <si>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</si>
  <si>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</si>
  <si>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</si>
  <si>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</si>
  <si>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</si>
  <si>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</si>
  <si>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</si>
  <si>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</si>
  <si>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</si>
  <si>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</si>
  <si>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</si>
  <si>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</si>
  <si>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</si>
  <si>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</si>
  <si>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</si>
  <si>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</si>
  <si>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</si>
  <si>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</si>
  <si>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</si>
  <si>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</si>
  <si>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</si>
  <si>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</si>
  <si>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</si>
  <si>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</si>
  <si>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</si>
  <si>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</si>
  <si>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</si>
  <si>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</si>
  <si>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</si>
  <si>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</si>
  <si>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</si>
  <si>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</si>
  <si>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</si>
  <si>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</si>
  <si>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</si>
  <si>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</si>
  <si>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</si>
  <si>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</si>
  <si>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</si>
  <si>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</si>
  <si>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</si>
  <si>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</si>
  <si>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</si>
  <si>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</si>
  <si>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</si>
  <si>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</si>
  <si>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</si>
  <si>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</si>
  <si>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</si>
  <si>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</si>
  <si>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</si>
  <si>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</si>
  <si>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</si>
  <si>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</si>
  <si>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</si>
  <si>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</si>
  <si>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</si>
  <si>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</si>
  <si>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</si>
  <si>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</si>
  <si>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</si>
  <si>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</si>
  <si>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</si>
  <si>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</si>
  <si>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</si>
  <si>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</si>
  <si>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</si>
  <si>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</si>
  <si>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</si>
  <si>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</si>
  <si>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</si>
  <si>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</si>
  <si>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</si>
  <si>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</si>
  <si>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</si>
  <si>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</si>
  <si>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</si>
  <si>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</si>
  <si>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</si>
  <si>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</si>
  <si>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</si>
  <si>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</si>
  <si>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</si>
  <si>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</si>
  <si>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</si>
  <si>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</si>
  <si>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</si>
  <si>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</si>
  <si>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</si>
  <si>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</si>
  <si>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</si>
  <si>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</si>
  <si>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</si>
  <si>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</si>
  <si>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</si>
  <si>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</si>
  <si>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</si>
  <si>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</si>
  <si>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</si>
  <si>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</si>
  <si>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</si>
  <si>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</si>
  <si>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</si>
  <si>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</si>
  <si>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</si>
  <si>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</si>
  <si>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</si>
  <si>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</si>
  <si>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</si>
  <si>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</si>
  <si>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</si>
  <si>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</si>
  <si>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</si>
  <si>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</si>
  <si>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</si>
  <si>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</si>
  <si>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</si>
  <si>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</si>
  <si>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</si>
  <si>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</si>
  <si>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</si>
  <si>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</si>
  <si>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</si>
  <si>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</si>
  <si>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</si>
  <si>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</si>
  <si>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</si>
  <si>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</si>
  <si>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</si>
  <si>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</si>
  <si>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</si>
  <si>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</si>
  <si>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</si>
  <si>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</si>
  <si>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</si>
  <si>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</si>
  <si>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</si>
  <si>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</si>
  <si>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</si>
  <si>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</si>
  <si>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</si>
  <si>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</si>
  <si>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</si>
  <si>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</si>
  <si>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</si>
  <si>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</si>
  <si>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</si>
  <si>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</si>
  <si>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</si>
  <si>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</si>
  <si>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</si>
  <si>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</si>
  <si>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</si>
  <si>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</si>
  <si>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</si>
  <si>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</si>
  <si>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</si>
  <si>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</si>
  <si>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</si>
  <si>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</si>
  <si>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</si>
  <si>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</si>
  <si>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</si>
  <si>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</si>
  <si>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</si>
  <si>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</si>
  <si>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</si>
  <si>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</si>
  <si>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</si>
  <si>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</si>
  <si>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</si>
  <si>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</si>
  <si>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</si>
  <si>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</si>
  <si>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</si>
  <si>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</si>
  <si>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</si>
  <si>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</si>
  <si>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</si>
  <si>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</si>
  <si>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</si>
  <si>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</si>
  <si>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</si>
  <si>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</si>
  <si>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</si>
  <si>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</si>
  <si>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</si>
  <si>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</si>
  <si>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</si>
  <si>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</si>
  <si>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</si>
  <si>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</si>
  <si>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</si>
  <si>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</si>
  <si>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</si>
  <si>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</si>
  <si>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</si>
  <si>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</si>
  <si>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</si>
  <si>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</si>
  <si>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</si>
  <si>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</si>
  <si>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</si>
  <si>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</si>
  <si>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</si>
  <si>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</si>
  <si>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</si>
  <si>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</si>
  <si>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</si>
  <si>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</si>
  <si>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</si>
  <si>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</si>
  <si>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</si>
  <si>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</si>
  <si>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</si>
  <si>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</si>
  <si>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</si>
  <si>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</si>
  <si>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</si>
  <si>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</si>
  <si>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</si>
  <si>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</si>
  <si>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</si>
  <si>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</si>
  <si>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</si>
  <si>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</si>
  <si>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</si>
  <si>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</si>
  <si>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</si>
  <si>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</si>
  <si>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</si>
  <si>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</si>
  <si>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</si>
  <si>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</si>
  <si>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</si>
  <si>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</si>
  <si>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</si>
  <si>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</si>
  <si>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</si>
  <si>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</si>
  <si>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</si>
  <si>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</si>
  <si>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</si>
  <si>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</si>
  <si>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</si>
  <si>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</si>
  <si>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</si>
  <si>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</si>
  <si>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</si>
  <si>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</si>
  <si>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</si>
  <si>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</si>
  <si>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</si>
  <si>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</si>
  <si>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</si>
  <si>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</si>
  <si>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</si>
  <si>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</si>
  <si>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</si>
  <si>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</si>
  <si>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</si>
  <si>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</si>
  <si>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</si>
  <si>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</si>
  <si>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</si>
  <si>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</si>
  <si>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</si>
  <si>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</si>
  <si>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</si>
  <si>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</si>
  <si>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</si>
  <si>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</si>
  <si>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</si>
  <si>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</si>
  <si>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</si>
  <si>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</si>
  <si>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</si>
  <si>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</si>
  <si>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</si>
  <si>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</si>
  <si>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</si>
  <si>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</si>
  <si>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</si>
  <si>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</si>
  <si>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</si>
  <si>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</si>
  <si>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</si>
  <si>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</si>
  <si>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</si>
  <si>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</si>
  <si>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</si>
  <si>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</si>
  <si>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</si>
  <si>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</si>
  <si>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</si>
  <si>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</si>
  <si>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</si>
  <si>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</si>
  <si>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</si>
  <si>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</si>
  <si>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</si>
  <si>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</si>
  <si>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</si>
  <si>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</si>
  <si>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</si>
  <si>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</si>
  <si>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</si>
  <si>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</si>
  <si>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</si>
  <si>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</si>
  <si>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</si>
  <si>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</si>
  <si>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</si>
  <si>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</si>
  <si>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</si>
  <si>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</si>
  <si>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</si>
  <si>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</si>
  <si>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</si>
  <si>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</si>
  <si>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</si>
  <si>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</si>
  <si>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</si>
  <si>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</si>
  <si>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</si>
  <si>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</si>
  <si>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</si>
  <si>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</si>
  <si>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</si>
  <si>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</si>
  <si>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</si>
  <si>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</si>
  <si>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</si>
  <si>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</si>
  <si>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</si>
  <si>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</si>
  <si>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</si>
  <si>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</si>
  <si>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</si>
  <si>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</si>
  <si>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</si>
  <si>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</si>
  <si>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</si>
  <si>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</si>
  <si>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</si>
  <si>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</si>
  <si>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</si>
  <si>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</si>
  <si>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</si>
  <si>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</si>
  <si>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</si>
  <si>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</si>
  <si>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</si>
  <si>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</si>
  <si>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</si>
  <si>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</si>
  <si>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</si>
  <si>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</si>
  <si>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</si>
  <si>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</si>
  <si>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</si>
  <si>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</si>
  <si>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</si>
  <si>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</si>
  <si>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</si>
  <si>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</si>
  <si>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</si>
  <si>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</si>
  <si>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</si>
  <si>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</si>
  <si>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</si>
  <si>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</si>
  <si>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</si>
  <si>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</si>
  <si>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</si>
  <si>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</si>
  <si>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</si>
  <si>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</si>
  <si>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</si>
  <si>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</si>
  <si>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</si>
  <si>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</si>
  <si>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</si>
  <si>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</si>
  <si>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</si>
  <si>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</si>
  <si>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</si>
  <si>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</si>
  <si>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</si>
  <si>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</si>
  <si>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</si>
  <si>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</si>
  <si>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</si>
  <si>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</si>
  <si>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</si>
  <si>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</si>
  <si>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</si>
  <si>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</si>
  <si>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</si>
  <si>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</si>
  <si>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</si>
  <si>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</si>
  <si>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</si>
  <si>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</si>
  <si>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</si>
  <si>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</si>
  <si>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</si>
  <si>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</si>
  <si>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</si>
  <si>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</si>
  <si>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</si>
  <si>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</si>
  <si>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</si>
  <si>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</si>
  <si>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</si>
  <si>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</si>
  <si>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</si>
  <si>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</si>
  <si>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</si>
  <si>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</si>
  <si>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</si>
  <si>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</si>
  <si>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</si>
  <si>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</si>
  <si>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</si>
  <si>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</si>
  <si>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</si>
  <si>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</si>
  <si>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</si>
  <si>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</si>
  <si>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</si>
  <si>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</si>
  <si>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</si>
  <si>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</si>
  <si>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</si>
  <si>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</si>
  <si>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</si>
  <si>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</si>
  <si>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</si>
  <si>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</si>
  <si>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</si>
  <si>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</si>
  <si>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</si>
  <si>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</si>
  <si>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</si>
  <si>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</si>
  <si>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</si>
  <si>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</si>
  <si>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</si>
  <si>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</si>
  <si>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</si>
  <si>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</si>
  <si>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</si>
  <si>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</si>
  <si>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</si>
  <si>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</si>
  <si>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</si>
  <si>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</si>
  <si>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</si>
  <si>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</si>
  <si>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</si>
  <si>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</si>
  <si>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</si>
  <si>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</si>
  <si>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</si>
  <si>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</si>
  <si>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</si>
  <si>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</si>
  <si>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</si>
  <si>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</si>
  <si>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</si>
  <si>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</si>
  <si>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</si>
  <si>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</si>
  <si>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</si>
  <si>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</si>
  <si>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</si>
  <si>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</si>
  <si>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</si>
  <si>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</si>
  <si>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</si>
  <si>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</si>
  <si>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</si>
  <si>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</si>
  <si>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</si>
  <si>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</si>
  <si>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</si>
  <si>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</si>
  <si>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</si>
  <si>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</si>
  <si>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</si>
  <si>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</si>
  <si>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</si>
  <si>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</si>
  <si>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</si>
  <si>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</si>
  <si>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</si>
  <si>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</si>
  <si>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</si>
  <si>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</si>
  <si>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</si>
  <si>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</si>
  <si>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</si>
  <si>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</si>
  <si>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</si>
  <si>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</si>
  <si>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</si>
  <si>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</si>
  <si>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</si>
  <si>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</si>
  <si>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</si>
  <si>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</si>
  <si>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</si>
  <si>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</si>
  <si>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</si>
  <si>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</si>
  <si>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</si>
  <si>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</si>
  <si>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</si>
  <si>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</si>
  <si>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</si>
  <si>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</si>
  <si>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</si>
  <si>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</si>
  <si>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</si>
  <si>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</si>
  <si>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</si>
  <si>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</si>
  <si>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</si>
  <si>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</si>
  <si>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</si>
  <si>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</si>
  <si>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</si>
  <si>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</si>
  <si>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</si>
  <si>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</si>
  <si>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</si>
  <si>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</si>
  <si>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</si>
  <si>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</si>
  <si>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</si>
  <si>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</si>
  <si>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</si>
  <si>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</si>
  <si>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</si>
  <si>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</si>
  <si>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</si>
  <si>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</si>
  <si>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</si>
  <si>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</si>
  <si>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</si>
  <si>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</si>
  <si>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</si>
  <si>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</si>
  <si>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</si>
  <si>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</si>
  <si>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</si>
  <si>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</si>
  <si>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</si>
  <si>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</si>
  <si>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</si>
  <si>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</si>
  <si>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</si>
  <si>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</si>
  <si>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</si>
  <si>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</si>
  <si>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</si>
  <si>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</si>
  <si>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</si>
  <si>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</si>
  <si>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</si>
  <si>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</si>
  <si>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</si>
  <si>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</si>
  <si>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</si>
  <si>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</si>
  <si>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</si>
  <si>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</si>
  <si>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</si>
  <si>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</si>
  <si>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</si>
  <si>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</si>
  <si>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</si>
  <si>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</si>
  <si>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</si>
  <si>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</si>
  <si>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</si>
  <si>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</si>
  <si>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</si>
  <si>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</si>
  <si>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</si>
  <si>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</si>
  <si>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</si>
  <si>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</si>
  <si>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</si>
  <si>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</si>
  <si>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</si>
  <si>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</si>
  <si>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</si>
  <si>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</si>
  <si>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</si>
  <si>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</si>
  <si>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</si>
  <si>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</si>
  <si>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</si>
  <si>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</si>
  <si>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</si>
  <si>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</si>
  <si>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</si>
  <si>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</si>
  <si>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</si>
  <si>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</si>
  <si>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</si>
  <si>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</si>
  <si>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</si>
  <si>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</si>
  <si>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</si>
  <si>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</si>
  <si>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</si>
  <si>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</si>
  <si>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</si>
  <si>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</si>
  <si>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</si>
  <si>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</si>
  <si>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</si>
  <si>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</si>
  <si>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</si>
  <si>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</si>
  <si>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</si>
  <si>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</si>
  <si>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</si>
  <si>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</si>
  <si>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</si>
  <si>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</si>
  <si>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</si>
  <si>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</si>
  <si>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</si>
  <si>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</si>
  <si>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</si>
  <si>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</si>
  <si>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</si>
  <si>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</si>
  <si>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</si>
  <si>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</si>
  <si>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</si>
  <si>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</si>
  <si>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</si>
  <si>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</si>
  <si>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</si>
  <si>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</si>
  <si>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</si>
  <si>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</si>
  <si>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</si>
  <si>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</si>
  <si>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</si>
  <si>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</si>
  <si>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</si>
  <si>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</si>
  <si>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</si>
  <si>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</si>
  <si>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</si>
  <si>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</si>
  <si>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</si>
  <si>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</si>
  <si>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</si>
  <si>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</si>
  <si>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</si>
  <si>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</si>
  <si>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</si>
  <si>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</si>
  <si>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</si>
  <si>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</si>
  <si>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</si>
  <si>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</si>
  <si>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</si>
  <si>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</si>
  <si>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</si>
  <si>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</si>
  <si>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</si>
  <si>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</si>
  <si>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</si>
  <si>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</si>
  <si>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</si>
  <si>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</si>
  <si>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</si>
  <si>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</si>
  <si>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</si>
  <si>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</si>
  <si>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</si>
  <si>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</si>
  <si>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</si>
  <si>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</si>
  <si>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</si>
  <si>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</si>
  <si>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</si>
  <si>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</si>
  <si>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</si>
  <si>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</si>
  <si>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</si>
  <si>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</si>
  <si>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</si>
  <si>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</si>
  <si>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</si>
  <si>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</si>
  <si>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</si>
  <si>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</si>
  <si>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</si>
  <si>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</si>
  <si>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</si>
  <si>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</si>
  <si>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</si>
  <si>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</si>
  <si>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</si>
  <si>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</si>
  <si>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</si>
  <si>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</si>
  <si>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</si>
  <si>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</si>
  <si>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</si>
  <si>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</si>
  <si>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</si>
  <si>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</si>
  <si>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</si>
  <si>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</si>
  <si>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</si>
  <si>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</si>
  <si>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</si>
  <si>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</si>
  <si>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</si>
  <si>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</si>
  <si>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</si>
  <si>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</si>
  <si>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</si>
  <si>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</si>
  <si>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</si>
  <si>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</si>
  <si>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</si>
  <si>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</si>
  <si>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</si>
  <si>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</si>
  <si>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</si>
  <si>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</si>
  <si>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</si>
  <si>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</si>
  <si>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</si>
  <si>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</si>
  <si>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</si>
  <si>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</si>
  <si>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</si>
  <si>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</si>
  <si>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</si>
  <si>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</si>
  <si>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</si>
  <si>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</si>
  <si>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</si>
  <si>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</si>
  <si>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</si>
  <si>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</si>
  <si>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</si>
  <si>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</si>
  <si>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</si>
  <si>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</si>
  <si>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</si>
  <si>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</si>
  <si>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</si>
  <si>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</si>
  <si>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</si>
  <si>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</si>
  <si>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</si>
  <si>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</si>
  <si>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</si>
  <si>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</si>
  <si>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</si>
  <si>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</si>
  <si>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</si>
  <si>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</si>
  <si>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</si>
  <si>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</si>
  <si>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</si>
  <si>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</si>
  <si>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</si>
  <si>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</si>
  <si>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</si>
  <si>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</si>
  <si>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</si>
  <si>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</si>
  <si>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</si>
  <si>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</si>
  <si>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</si>
  <si>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</si>
  <si>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</si>
  <si>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</si>
  <si>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</si>
  <si>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</si>
  <si>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</si>
  <si>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</si>
  <si>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</si>
  <si>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</si>
  <si>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</si>
  <si>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</si>
  <si>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</si>
  <si>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</si>
  <si>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</si>
  <si>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</si>
  <si>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</si>
  <si>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</si>
  <si>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</si>
  <si>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</si>
  <si>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</si>
  <si>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</si>
  <si>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</si>
  <si>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</si>
  <si>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</si>
  <si>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</si>
  <si>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</si>
  <si>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</si>
  <si>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</si>
  <si>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</si>
  <si>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</si>
  <si>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</si>
  <si>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</si>
  <si>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</si>
  <si>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</si>
  <si>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</si>
  <si>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</si>
  <si>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</si>
  <si>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</si>
  <si>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</si>
  <si>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</si>
  <si>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</si>
  <si>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</si>
  <si>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</si>
  <si>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</si>
  <si>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</si>
  <si>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</si>
  <si>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</si>
  <si>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</si>
  <si>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</si>
  <si>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</si>
  <si>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</si>
  <si>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</si>
  <si>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</si>
  <si>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</si>
  <si>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</si>
  <si>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</si>
  <si>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</si>
  <si>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</si>
  <si>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</si>
  <si>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</si>
  <si>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</si>
  <si>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</si>
  <si>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</si>
  <si>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</si>
  <si>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</si>
  <si>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</si>
  <si>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</si>
  <si>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</si>
  <si>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</si>
  <si>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</si>
  <si>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</si>
  <si>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</si>
  <si>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</si>
  <si>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</si>
  <si>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</si>
  <si>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</si>
  <si>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</si>
  <si>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</si>
  <si>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</si>
  <si>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</si>
  <si>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</si>
  <si>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</si>
  <si>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</si>
  <si>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</si>
  <si>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</si>
  <si>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</si>
  <si>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</si>
  <si>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</si>
  <si>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</si>
  <si>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</si>
  <si>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</si>
  <si>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</si>
  <si>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</si>
  <si>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</si>
  <si>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</si>
  <si>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</si>
  <si>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</si>
  <si>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</si>
  <si>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</si>
  <si>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</si>
  <si>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</si>
  <si>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</si>
  <si>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</si>
  <si>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</si>
  <si>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</si>
  <si>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</si>
  <si>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</si>
  <si>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</si>
  <si>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</si>
  <si>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</si>
  <si>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</si>
  <si>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</si>
  <si>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</si>
  <si>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</si>
  <si>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</si>
  <si>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</si>
  <si>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</si>
  <si>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</si>
  <si>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</si>
  <si>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</si>
  <si>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</si>
  <si>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</si>
  <si>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</si>
  <si>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</si>
  <si>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</si>
  <si>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</si>
  <si>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</si>
  <si>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</si>
  <si>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</si>
  <si>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</si>
  <si>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</si>
  <si>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</si>
  <si>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</si>
  <si>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</si>
  <si>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</si>
  <si>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</si>
  <si>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</si>
  <si>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</si>
  <si>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</si>
  <si>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</si>
  <si>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</si>
  <si>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</si>
  <si>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</si>
  <si>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</si>
  <si>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</si>
  <si>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</si>
  <si>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</si>
  <si>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</si>
  <si>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</si>
  <si>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</si>
  <si>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</si>
  <si>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</si>
  <si>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</si>
  <si>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</si>
  <si>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</si>
  <si>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</si>
  <si>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</si>
  <si>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</si>
  <si>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</si>
  <si>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</si>
  <si>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</si>
  <si>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</si>
  <si>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</si>
  <si>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</si>
  <si>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</si>
  <si>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</si>
  <si>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</si>
  <si>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</si>
  <si>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</si>
  <si>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</si>
  <si>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</si>
  <si>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</si>
  <si>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</si>
  <si>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</si>
  <si>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</si>
  <si>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</si>
  <si>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</si>
  <si>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</si>
  <si>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</si>
  <si>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</si>
  <si>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</si>
  <si>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</si>
  <si>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</si>
  <si>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</si>
  <si>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</si>
  <si>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</si>
  <si>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</si>
  <si>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</si>
  <si>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</si>
  <si>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</si>
  <si>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</si>
  <si>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</si>
  <si>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</si>
  <si>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</si>
  <si>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</si>
  <si>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</si>
  <si>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</si>
  <si>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</si>
  <si>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</si>
  <si>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</si>
  <si>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</si>
  <si>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</si>
  <si>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</si>
  <si>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</si>
  <si>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</si>
  <si>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</si>
  <si>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</si>
  <si>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</si>
  <si>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</si>
  <si>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</si>
  <si>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</si>
  <si>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</si>
  <si>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</si>
  <si>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</si>
  <si>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</si>
  <si>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</si>
  <si>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</si>
  <si>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</si>
  <si>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</si>
  <si>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</si>
  <si>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</si>
  <si>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</si>
  <si>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</si>
  <si>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</si>
  <si>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</si>
  <si>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</si>
  <si>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</si>
  <si>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</si>
  <si>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</si>
  <si>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</si>
  <si>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</si>
  <si>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</si>
  <si>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</si>
  <si>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</si>
  <si>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</si>
  <si>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</si>
  <si>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</si>
  <si>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</si>
  <si>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</si>
  <si>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</si>
  <si>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</si>
  <si>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</si>
  <si>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</si>
  <si>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</si>
  <si>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</si>
  <si>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</si>
  <si>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</si>
  <si>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</si>
  <si>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</si>
  <si>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</si>
  <si>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</si>
  <si>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</si>
  <si>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</si>
  <si>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</si>
  <si>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</si>
  <si>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</si>
  <si>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</si>
  <si>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</si>
  <si>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</si>
  <si>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</si>
  <si>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</si>
  <si>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</si>
  <si>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</si>
  <si>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</si>
  <si>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</si>
  <si>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</si>
  <si>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</si>
  <si>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</si>
  <si>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</si>
  <si>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</si>
  <si>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</si>
  <si>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</si>
  <si>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</si>
  <si>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</si>
  <si>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</si>
  <si>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</si>
  <si>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</si>
  <si>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</si>
  <si>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</si>
  <si>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</si>
  <si>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</si>
  <si>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</si>
  <si>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</si>
  <si>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</si>
  <si>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</si>
  <si>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</si>
  <si>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</si>
  <si>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</si>
  <si>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</si>
  <si>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</si>
  <si>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</si>
  <si>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</si>
  <si>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</si>
  <si>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</si>
  <si>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</si>
  <si>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</si>
  <si>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</si>
  <si>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</si>
  <si>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</si>
  <si>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</si>
  <si>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</si>
  <si>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</si>
  <si>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</si>
  <si>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</si>
  <si>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</si>
  <si>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</si>
  <si>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</si>
  <si>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</si>
  <si>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</si>
  <si>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</si>
  <si>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</si>
  <si>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</si>
  <si>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</si>
  <si>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</si>
  <si>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</si>
  <si>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</si>
  <si>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</si>
  <si>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</si>
  <si>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</si>
  <si>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</si>
  <si>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</si>
  <si>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</si>
  <si>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</si>
  <si>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</si>
  <si>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</si>
  <si>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</si>
  <si>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</si>
  <si>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</si>
  <si>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</si>
  <si>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</si>
  <si>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</si>
  <si>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</si>
  <si>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</si>
  <si>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</si>
  <si>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</si>
  <si>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</si>
  <si>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</si>
  <si>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</si>
  <si>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</si>
  <si>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</si>
  <si>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</si>
  <si>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</si>
  <si>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</si>
  <si>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</si>
  <si>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</si>
  <si>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</si>
  <si>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</si>
  <si>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</si>
  <si>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</si>
  <si>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</si>
  <si>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</si>
  <si>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</si>
  <si>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</si>
  <si>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</si>
  <si>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</si>
  <si>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</si>
  <si>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</si>
  <si>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</si>
  <si>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</si>
  <si>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</si>
  <si>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</si>
  <si>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</si>
  <si>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</si>
  <si>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</si>
  <si>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</si>
  <si>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</si>
  <si>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</si>
  <si>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</si>
  <si>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</si>
  <si>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</si>
  <si>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</si>
  <si>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</si>
  <si>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</si>
  <si>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</si>
  <si>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</si>
  <si>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</si>
  <si>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</si>
  <si>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</si>
  <si>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</si>
  <si>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</si>
  <si>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</si>
  <si>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</si>
  <si>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</si>
  <si>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</si>
  <si>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</si>
  <si>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</si>
  <si>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</si>
  <si>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</si>
  <si>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</si>
  <si>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</si>
  <si>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</si>
  <si>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</si>
  <si>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</si>
  <si>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</si>
  <si>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</si>
  <si>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</si>
  <si>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</si>
  <si>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</si>
  <si>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</si>
  <si>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</si>
  <si>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</si>
  <si>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</si>
  <si>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</si>
  <si>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</si>
  <si>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</si>
  <si>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</si>
  <si>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</si>
  <si>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</si>
  <si>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</si>
  <si>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</si>
  <si>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</si>
  <si>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</si>
  <si>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</si>
  <si>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</si>
  <si>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</si>
  <si>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</si>
  <si>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</si>
  <si>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</si>
  <si>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</si>
  <si>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</si>
  <si>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</si>
  <si>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</si>
  <si>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</si>
  <si>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</si>
  <si>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</si>
  <si>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</si>
  <si>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</si>
  <si>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</si>
  <si>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</si>
  <si>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</si>
  <si>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</si>
  <si>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</si>
  <si>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</si>
  <si>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</si>
  <si>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</si>
  <si>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</si>
  <si>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</si>
  <si>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</si>
  <si>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</si>
  <si>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</si>
  <si>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</si>
  <si>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</si>
  <si>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</si>
  <si>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</si>
  <si>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</si>
  <si>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</si>
  <si>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</si>
  <si>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</si>
  <si>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</si>
  <si>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</si>
  <si>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</si>
  <si>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</si>
  <si>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</si>
  <si>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</si>
  <si>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</si>
  <si>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</si>
  <si>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</si>
  <si>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</si>
  <si>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</si>
  <si>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</si>
  <si>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</si>
  <si>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</si>
  <si>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</si>
  <si>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</si>
  <si>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</si>
  <si>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</si>
  <si>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</si>
  <si>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</si>
  <si>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</si>
  <si>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</si>
  <si>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</si>
  <si>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</si>
  <si>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</si>
  <si>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</si>
  <si>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</si>
  <si>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</si>
  <si>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</si>
  <si>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</si>
  <si>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</si>
  <si>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</si>
  <si>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</si>
  <si>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</si>
  <si>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</si>
  <si>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</si>
  <si>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</si>
  <si>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</si>
  <si>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</si>
  <si>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</si>
  <si>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</si>
  <si>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</si>
  <si>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</si>
  <si>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</si>
  <si>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</si>
  <si>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</si>
  <si>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</si>
  <si>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</si>
  <si>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</si>
  <si>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</si>
  <si>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</si>
  <si>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</si>
  <si>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</si>
  <si>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</si>
  <si>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</si>
  <si>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</si>
  <si>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</si>
  <si>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</si>
  <si>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</si>
  <si>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</si>
  <si>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</si>
  <si>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</si>
  <si>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</si>
  <si>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</si>
  <si>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</si>
  <si>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</si>
  <si>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</si>
  <si>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</si>
  <si>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</si>
  <si>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</si>
  <si>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</si>
  <si>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</si>
  <si>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</si>
  <si>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</si>
  <si>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</si>
  <si>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</si>
  <si>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</si>
  <si>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</si>
  <si>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</si>
  <si>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</si>
  <si>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</si>
  <si>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</si>
  <si>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</si>
  <si>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</si>
  <si>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</si>
  <si>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</si>
  <si>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</si>
  <si>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</si>
  <si>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</si>
  <si>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</si>
  <si>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</si>
  <si>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</si>
  <si>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</si>
  <si>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</si>
  <si>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</si>
  <si>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</si>
  <si>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</si>
  <si>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</si>
  <si>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</si>
  <si>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</si>
  <si>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</si>
  <si>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</si>
  <si>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</si>
  <si>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</si>
  <si>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</si>
  <si>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</si>
  <si>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</si>
  <si>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</si>
  <si>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</si>
  <si>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</si>
  <si>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</si>
  <si>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</si>
  <si>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</si>
  <si>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</si>
  <si>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</si>
  <si>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</si>
  <si>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</si>
  <si>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</si>
  <si>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</si>
  <si>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</si>
  <si>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</si>
  <si>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</si>
  <si>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</si>
  <si>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</si>
  <si>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</si>
  <si>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</si>
  <si>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</si>
  <si>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</si>
  <si>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</si>
  <si>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</si>
  <si>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</si>
  <si>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</si>
  <si>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</si>
  <si>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</si>
  <si>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</si>
  <si>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</si>
  <si>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</si>
  <si>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</si>
  <si>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</si>
  <si>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</si>
  <si>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</si>
  <si>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</si>
  <si>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</si>
  <si>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</si>
  <si>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</si>
  <si>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</si>
  <si>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</si>
  <si>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</si>
  <si>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</si>
  <si>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</si>
  <si>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</si>
  <si>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</si>
  <si>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</si>
  <si>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</si>
  <si>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</si>
  <si>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</si>
  <si>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</si>
  <si>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</si>
  <si>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</si>
  <si>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</si>
  <si>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</si>
  <si>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</si>
  <si>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</si>
  <si>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</si>
  <si>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</si>
  <si>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</si>
  <si>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</si>
  <si>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</si>
  <si>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</si>
  <si>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</si>
  <si>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</si>
  <si>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</si>
  <si>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</si>
  <si>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</si>
  <si>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</si>
  <si>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</si>
  <si>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</si>
  <si>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</si>
  <si>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</si>
  <si>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</si>
  <si>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</si>
  <si>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</si>
  <si>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</si>
  <si>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</si>
  <si>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</si>
  <si>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</si>
  <si>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</si>
  <si>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</si>
  <si>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</si>
  <si>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</si>
  <si>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</si>
  <si>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</si>
  <si>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</si>
  <si>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</si>
  <si>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</si>
  <si>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</si>
  <si>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</si>
  <si>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</si>
  <si>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</si>
  <si>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</si>
  <si>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</si>
  <si>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</si>
  <si>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</si>
  <si>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</si>
  <si>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</si>
  <si>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</si>
  <si>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</si>
  <si>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</si>
  <si>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</si>
  <si>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</si>
  <si>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</si>
  <si>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</si>
  <si>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</si>
  <si>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</si>
  <si>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</si>
  <si>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</si>
  <si>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</si>
  <si>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</si>
  <si>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</si>
  <si>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</si>
  <si>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</si>
  <si>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</si>
  <si>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</si>
  <si>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</si>
  <si>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</si>
  <si>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</si>
  <si>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</si>
  <si>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</si>
  <si>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</si>
  <si>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</si>
  <si>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</si>
  <si>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</si>
  <si>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</si>
  <si>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</si>
  <si>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</si>
  <si>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</si>
  <si>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</si>
  <si>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</si>
  <si>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</si>
  <si>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</si>
  <si>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</si>
  <si>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</si>
  <si>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</si>
  <si>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</si>
  <si>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</si>
  <si>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</si>
  <si>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</si>
  <si>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</si>
  <si>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</si>
  <si>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</si>
  <si>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</si>
  <si>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</si>
  <si>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</si>
  <si>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</si>
  <si>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</si>
  <si>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</si>
  <si>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</si>
  <si>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</si>
  <si>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</si>
  <si>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</si>
  <si>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</si>
  <si>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</si>
  <si>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</si>
  <si>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</si>
  <si>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</si>
  <si>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</si>
  <si>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</si>
  <si>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</si>
  <si>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</si>
  <si>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</si>
  <si>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</si>
  <si>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</si>
  <si>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</si>
  <si>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</si>
  <si>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</si>
  <si>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</si>
  <si>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</si>
  <si>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</si>
  <si>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</si>
  <si>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</si>
  <si>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</si>
  <si>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</si>
  <si>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</si>
  <si>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</si>
  <si>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</si>
  <si>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</si>
  <si>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</si>
  <si>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</si>
  <si>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</si>
  <si>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</si>
  <si>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</si>
  <si>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</si>
  <si>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</si>
  <si>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</si>
  <si>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</si>
  <si>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</si>
  <si>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</si>
  <si>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</si>
  <si>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</si>
  <si>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</si>
  <si>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</si>
  <si>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</si>
  <si>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</si>
  <si>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</si>
  <si>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</si>
  <si>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</si>
  <si>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</si>
  <si>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</si>
  <si>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</si>
  <si>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</si>
  <si>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</si>
  <si>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</si>
  <si>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</si>
  <si>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</si>
  <si>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</si>
  <si>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</si>
  <si>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</si>
  <si>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</si>
  <si>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</si>
  <si>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</si>
  <si>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</si>
  <si>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</si>
  <si>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</si>
  <si>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</si>
  <si>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</si>
  <si>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</si>
  <si>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</si>
  <si>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</si>
  <si>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</si>
  <si>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</si>
  <si>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</si>
  <si>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</si>
  <si>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</si>
  <si>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</si>
  <si>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</si>
  <si>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</si>
  <si>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</si>
  <si>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</si>
  <si>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</si>
  <si>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</si>
  <si>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</si>
  <si>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</si>
  <si>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</si>
  <si>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</si>
  <si>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</si>
  <si>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</si>
  <si>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</si>
  <si>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</si>
  <si>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</si>
  <si>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</si>
  <si>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</si>
  <si>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</si>
  <si>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</si>
  <si>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</si>
  <si>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</si>
  <si>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</si>
  <si>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</si>
  <si>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</si>
  <si>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</si>
  <si>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</si>
  <si>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</si>
  <si>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</si>
  <si>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</si>
  <si>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</si>
  <si>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</si>
  <si>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</si>
  <si>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</si>
  <si>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</si>
  <si>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</si>
  <si>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</si>
  <si>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</si>
  <si>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</si>
  <si>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</si>
  <si>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</si>
  <si>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</si>
  <si>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</si>
  <si>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</si>
  <si>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</si>
  <si>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</si>
  <si>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</si>
  <si>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</si>
  <si>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</si>
  <si>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</si>
  <si>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</si>
  <si>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</si>
  <si>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</si>
  <si>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</si>
  <si>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</si>
  <si>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</si>
  <si>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</si>
  <si>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</si>
  <si>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</si>
  <si>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</si>
  <si>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</si>
  <si>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</si>
  <si>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</si>
  <si>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</si>
  <si>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</si>
  <si>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</si>
  <si>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</si>
  <si>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</si>
  <si>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</si>
  <si>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</si>
  <si>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</si>
  <si>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</si>
  <si>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</si>
  <si>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</si>
  <si>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</si>
  <si>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</si>
  <si>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</si>
  <si>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</si>
  <si>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</si>
  <si>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</si>
  <si>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</si>
  <si>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</si>
  <si>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</si>
  <si>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</si>
  <si>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</si>
  <si>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</si>
  <si>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</si>
  <si>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</si>
  <si>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</si>
  <si>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</si>
  <si>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</si>
  <si>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</si>
  <si>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</si>
  <si>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</si>
  <si>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</si>
  <si>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</si>
  <si>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</si>
  <si>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</si>
  <si>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</si>
  <si>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</si>
  <si>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</si>
  <si>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</si>
  <si>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</si>
  <si>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</si>
  <si>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</si>
  <si>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</si>
  <si>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</si>
  <si>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</si>
  <si>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</si>
  <si>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</si>
  <si>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</si>
  <si>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</si>
  <si>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</si>
  <si>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</si>
  <si>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</si>
  <si>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</si>
  <si>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</si>
  <si>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</si>
  <si>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</si>
  <si>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</si>
  <si>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</si>
  <si>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</si>
  <si>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</si>
  <si>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</si>
  <si>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</si>
  <si>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</si>
  <si>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</si>
  <si>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</si>
  <si>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</si>
  <si>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</si>
  <si>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</si>
  <si>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</si>
  <si>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</si>
  <si>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</si>
  <si>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</si>
  <si>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</si>
  <si>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</si>
  <si>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</si>
  <si>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</si>
  <si>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</si>
  <si>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</si>
  <si>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</si>
  <si>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</si>
  <si>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</si>
  <si>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</si>
  <si>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</si>
  <si>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</si>
  <si>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</si>
  <si>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</si>
  <si>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</si>
  <si>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</si>
  <si>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</si>
  <si>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</si>
  <si>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</si>
  <si>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</si>
  <si>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</si>
  <si>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</si>
  <si>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</si>
  <si>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</si>
  <si>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</si>
  <si>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</si>
  <si>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</si>
  <si>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</si>
  <si>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</si>
  <si>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</si>
  <si>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</si>
  <si>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</si>
  <si>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</si>
  <si>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</si>
  <si>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</si>
  <si>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</si>
  <si>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</si>
  <si>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</si>
  <si>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</si>
  <si>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</si>
  <si>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</si>
  <si>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</si>
  <si>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</si>
  <si>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</si>
  <si>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</si>
  <si>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</si>
  <si>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</si>
  <si>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</si>
  <si>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</si>
  <si>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</si>
  <si>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</si>
  <si>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</si>
  <si>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</si>
  <si>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</si>
  <si>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</si>
  <si>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</si>
  <si>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</si>
  <si>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</si>
  <si>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</si>
  <si>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</si>
  <si>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</si>
  <si>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</si>
  <si>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</si>
  <si>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</si>
  <si>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</si>
  <si>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</si>
  <si>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</si>
  <si>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</si>
  <si>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</si>
  <si>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</si>
  <si>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</si>
  <si>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</si>
  <si>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</si>
  <si>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</si>
  <si>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</si>
  <si>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</si>
  <si>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</si>
  <si>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</si>
  <si>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</si>
  <si>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</si>
  <si>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</si>
  <si>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</si>
  <si>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</si>
  <si>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</si>
  <si>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</si>
  <si>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</si>
  <si>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</si>
  <si>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</si>
  <si>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</si>
  <si>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</si>
  <si>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</si>
  <si>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</si>
  <si>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</si>
  <si>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</si>
  <si>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</si>
  <si>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</si>
  <si>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</si>
  <si>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</si>
  <si>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</si>
  <si>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</si>
  <si>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</si>
  <si>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</si>
  <si>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</si>
  <si>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</si>
  <si>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</si>
  <si>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</si>
  <si>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</si>
  <si>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</si>
  <si>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</si>
  <si>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</si>
  <si>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</si>
  <si>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</si>
  <si>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</si>
  <si>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</si>
  <si>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</si>
  <si>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</si>
  <si>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</si>
  <si>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</si>
  <si>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</si>
  <si>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</si>
  <si>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</si>
  <si>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</si>
  <si>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</si>
  <si>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</si>
  <si>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</si>
  <si>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</si>
  <si>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</si>
  <si>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</si>
  <si>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</si>
  <si>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</si>
  <si>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</si>
  <si>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</si>
  <si>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</si>
  <si>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</si>
  <si>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</si>
  <si>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</si>
  <si>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</si>
  <si>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</si>
  <si>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</si>
  <si>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</si>
  <si>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</si>
  <si>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</si>
  <si>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</si>
  <si>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</si>
  <si>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</si>
  <si>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</si>
  <si>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</si>
  <si>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</si>
  <si>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</si>
  <si>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</si>
  <si>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</si>
  <si>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</si>
  <si>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</si>
  <si>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</si>
  <si>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</si>
  <si>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</si>
  <si>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</si>
  <si>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</si>
  <si>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</si>
  <si>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</si>
  <si>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</si>
  <si>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</si>
  <si>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</si>
  <si>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</si>
  <si>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</si>
  <si>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</si>
  <si>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</si>
  <si>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</si>
  <si>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</si>
  <si>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</si>
  <si>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</si>
  <si>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</si>
  <si>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</si>
  <si>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</si>
  <si>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</si>
  <si>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</si>
  <si>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</si>
  <si>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</si>
  <si>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</si>
  <si>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</si>
  <si>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</si>
  <si>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</si>
  <si>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</si>
  <si>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</si>
  <si>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</si>
  <si>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</si>
  <si>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</si>
  <si>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</si>
  <si>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</si>
  <si>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</si>
  <si>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</si>
  <si>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</si>
  <si>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</si>
  <si>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</si>
  <si>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</si>
  <si>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</si>
  <si>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</si>
  <si>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</si>
  <si>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</si>
  <si>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</si>
  <si>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</si>
  <si>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</si>
  <si>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</si>
  <si>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</si>
  <si>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</si>
  <si>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</si>
  <si>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</si>
  <si>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</si>
  <si>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</si>
  <si>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</si>
  <si>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</si>
  <si>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</si>
  <si>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</si>
  <si>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</si>
  <si>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</si>
  <si>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</si>
  <si>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</si>
  <si>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</si>
  <si>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</si>
  <si>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</si>
  <si>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</si>
  <si>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</si>
  <si>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</si>
  <si>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</si>
  <si>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</si>
  <si>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</si>
  <si>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</si>
  <si>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</si>
  <si>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</si>
  <si>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</si>
  <si>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</si>
  <si>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</si>
  <si>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</si>
  <si>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</si>
  <si>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</si>
  <si>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</si>
  <si>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</si>
  <si>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</si>
  <si>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</si>
  <si>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</si>
  <si>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</si>
  <si>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</si>
  <si>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</si>
  <si>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</si>
  <si>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</si>
  <si>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</si>
  <si>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</si>
  <si>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</si>
  <si>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</si>
  <si>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</si>
  <si>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</si>
  <si>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</si>
  <si>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</si>
  <si>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</si>
  <si>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</si>
  <si>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</si>
  <si>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</si>
  <si>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</si>
  <si>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</si>
  <si>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</si>
  <si>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</si>
  <si>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</si>
  <si>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</si>
  <si>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</si>
  <si>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</si>
  <si>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</si>
  <si>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</si>
  <si>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</si>
  <si>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</si>
  <si>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</si>
  <si>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</si>
  <si>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</si>
  <si>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</si>
  <si>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</si>
  <si>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</si>
  <si>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</si>
  <si>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</si>
  <si>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</si>
  <si>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</si>
  <si>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</si>
  <si>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</si>
  <si>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</si>
  <si>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</si>
  <si>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</si>
  <si>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</si>
  <si>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</si>
  <si>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</si>
  <si>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</si>
  <si>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</si>
  <si>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</si>
  <si>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</si>
  <si>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</si>
  <si>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</si>
  <si>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</si>
  <si>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</si>
  <si>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</si>
  <si>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</si>
  <si>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</si>
  <si>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</si>
  <si>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</si>
  <si>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</si>
  <si>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</si>
  <si>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</si>
  <si>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</si>
  <si>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</si>
  <si>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</si>
  <si>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</si>
  <si>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</si>
  <si>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</si>
  <si>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</si>
  <si>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</si>
  <si>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</si>
  <si>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</si>
  <si>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</si>
  <si>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</si>
  <si>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</si>
  <si>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</si>
  <si>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</si>
  <si>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</si>
  <si>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</si>
  <si>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</si>
  <si>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</si>
  <si>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</si>
  <si>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</si>
  <si>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</si>
  <si>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</si>
  <si>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</si>
  <si>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</si>
  <si>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</si>
  <si>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</si>
  <si>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</si>
  <si>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</si>
  <si>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</si>
  <si>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</si>
  <si>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</si>
  <si>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</si>
  <si>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</si>
  <si>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</si>
  <si>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</si>
  <si>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</si>
  <si>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</si>
  <si>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</si>
  <si>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</si>
  <si>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</si>
  <si>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</si>
  <si>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</si>
  <si>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</si>
  <si>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</si>
  <si>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</si>
  <si>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</si>
  <si>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</si>
  <si>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</si>
  <si>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</si>
  <si>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</si>
  <si>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</si>
  <si>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</si>
  <si>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</si>
  <si>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</si>
  <si>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</si>
  <si>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</si>
  <si>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</si>
  <si>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</si>
  <si>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</si>
  <si>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</si>
  <si>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</si>
  <si>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</si>
  <si>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</si>
  <si>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</si>
  <si>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</si>
  <si>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</si>
  <si>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</si>
  <si>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</si>
  <si>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</si>
  <si>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</si>
  <si>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</si>
  <si>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</si>
  <si>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</si>
  <si>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</si>
  <si>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</si>
  <si>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</si>
  <si>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</si>
  <si>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</si>
  <si>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</si>
  <si>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</si>
  <si>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</si>
  <si>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</si>
  <si>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</si>
  <si>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</si>
  <si>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</si>
  <si>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</si>
  <si>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</si>
  <si>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</si>
  <si>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</si>
  <si>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</si>
  <si>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</si>
  <si>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</si>
  <si>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</si>
  <si>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</si>
  <si>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</si>
  <si>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</si>
  <si>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</si>
  <si>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</si>
  <si>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</si>
  <si>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</si>
  <si>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</si>
  <si>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</si>
  <si>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</si>
  <si>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</si>
  <si>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</si>
  <si>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</si>
  <si>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</si>
  <si>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</si>
  <si>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</si>
  <si>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</si>
  <si>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</si>
  <si>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</si>
  <si>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</si>
  <si>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</si>
  <si>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</si>
  <si>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</si>
  <si>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</si>
  <si>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</si>
  <si>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</si>
  <si>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</si>
  <si>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</si>
  <si>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</si>
  <si>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</si>
  <si>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</si>
  <si>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</si>
  <si>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</si>
  <si>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</si>
  <si>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</si>
  <si>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</si>
  <si>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</si>
  <si>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</si>
  <si>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</si>
  <si>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</si>
  <si>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</si>
  <si>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</si>
  <si>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</si>
  <si>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</si>
  <si>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</si>
  <si>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</si>
  <si>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</si>
  <si>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</si>
  <si>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</si>
  <si>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</si>
  <si>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</si>
  <si>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</si>
  <si>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</si>
  <si>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</si>
  <si>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</si>
  <si>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</si>
  <si>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</si>
  <si>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</si>
  <si>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</si>
  <si>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</si>
  <si>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</si>
  <si>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</si>
  <si>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</si>
  <si>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</si>
  <si>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</si>
  <si>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</si>
  <si>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</si>
  <si>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</si>
  <si>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</si>
  <si>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</si>
  <si>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</si>
  <si>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</si>
  <si>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</si>
  <si>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</si>
  <si>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</si>
  <si>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</si>
  <si>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</si>
  <si>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</si>
  <si>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</si>
  <si>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</si>
  <si>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</si>
  <si>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</si>
  <si>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</si>
  <si>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</si>
  <si>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</si>
  <si>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</si>
  <si>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</si>
  <si>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</si>
  <si>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</si>
  <si>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</si>
  <si>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</si>
  <si>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</si>
  <si>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</si>
  <si>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</si>
  <si>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</si>
  <si>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</si>
  <si>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</si>
  <si>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</si>
  <si>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</si>
  <si>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</si>
  <si>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</si>
  <si>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</si>
  <si>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</si>
  <si>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</si>
  <si>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</si>
  <si>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</si>
  <si>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</si>
  <si>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</si>
  <si>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</si>
  <si>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</si>
  <si>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</si>
  <si>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</si>
  <si>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</si>
  <si>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</si>
  <si>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</si>
  <si>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</si>
  <si>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</si>
  <si>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</si>
  <si>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</si>
  <si>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</si>
  <si>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</si>
  <si>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</si>
  <si>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</si>
  <si>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</si>
  <si>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</si>
  <si>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</si>
  <si>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</si>
  <si>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</si>
  <si>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</si>
  <si>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</si>
  <si>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</si>
  <si>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</si>
  <si>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</si>
  <si>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</si>
  <si>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</si>
  <si>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</si>
  <si>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</si>
  <si>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</si>
  <si>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</si>
  <si>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</si>
  <si>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</si>
  <si>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</si>
  <si>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</si>
  <si>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</si>
  <si>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</si>
  <si>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</si>
  <si>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</si>
  <si>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</si>
  <si>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</si>
  <si>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</si>
  <si>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</si>
  <si>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</si>
  <si>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</si>
  <si>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</si>
  <si>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</si>
  <si>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</si>
  <si>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</si>
  <si>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</si>
  <si>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</si>
  <si>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</si>
  <si>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</si>
  <si>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</si>
  <si>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</si>
  <si>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</si>
  <si>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</si>
  <si>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</si>
  <si>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</si>
  <si>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</si>
  <si>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</si>
  <si>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</si>
  <si>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</si>
  <si>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</si>
  <si>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</si>
  <si>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</si>
  <si>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</si>
  <si>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</si>
  <si>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</si>
  <si>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</si>
  <si>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</si>
  <si>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</si>
  <si>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</si>
  <si>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</si>
  <si>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</si>
  <si>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</si>
  <si>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</si>
  <si>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</si>
  <si>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</si>
  <si>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</si>
  <si>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</si>
  <si>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</si>
  <si>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</si>
  <si>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</si>
  <si>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</si>
  <si>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</si>
  <si>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</si>
  <si>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</si>
  <si>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</si>
  <si>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</si>
  <si>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</si>
  <si>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</si>
  <si>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</si>
  <si>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</si>
  <si>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</si>
  <si>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</si>
  <si>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</si>
  <si>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</si>
  <si>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</si>
  <si>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</si>
  <si>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</si>
  <si>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</si>
  <si>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</si>
  <si>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</si>
  <si>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</si>
  <si>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</si>
  <si>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</si>
  <si>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</si>
  <si>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</si>
  <si>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</si>
  <si>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</si>
  <si>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</si>
  <si>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</si>
  <si>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</si>
  <si>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</si>
  <si>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</si>
  <si>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</si>
  <si>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</si>
  <si>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</si>
  <si>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</si>
  <si>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</si>
  <si>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</si>
  <si>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</si>
  <si>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</si>
  <si>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</si>
  <si>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</si>
  <si>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</si>
  <si>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</si>
  <si>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</si>
  <si>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</si>
  <si>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</si>
  <si>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</si>
  <si>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</si>
  <si>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</si>
  <si>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</si>
  <si>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</si>
  <si>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</si>
  <si>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</si>
  <si>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</si>
  <si>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</si>
  <si>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</si>
  <si>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</si>
  <si>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</si>
  <si>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</si>
  <si>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</si>
  <si>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</si>
  <si>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</si>
  <si>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</si>
  <si>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</si>
  <si>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</si>
  <si>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</si>
  <si>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</si>
  <si>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</si>
  <si>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</si>
  <si>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</si>
  <si>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</si>
  <si>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</si>
  <si>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</si>
  <si>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</si>
  <si>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</si>
  <si>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</si>
  <si>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</si>
  <si>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</si>
  <si>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</si>
  <si>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</si>
  <si>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</si>
  <si>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</si>
  <si>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</si>
  <si>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</si>
  <si>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</si>
  <si>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</si>
  <si>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</si>
  <si>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</si>
  <si>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</si>
  <si>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</si>
  <si>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</si>
  <si>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</si>
  <si>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</si>
  <si>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</si>
  <si>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</si>
  <si>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</si>
  <si>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</si>
  <si>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</si>
  <si>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</si>
  <si>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</si>
  <si>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</si>
  <si>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</si>
  <si>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</si>
  <si>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</si>
  <si>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</si>
  <si>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</si>
  <si>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</si>
  <si>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</si>
  <si>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</si>
  <si>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</si>
  <si>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</si>
  <si>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</si>
  <si>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</si>
  <si>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</si>
  <si>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</si>
  <si>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</si>
  <si>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</si>
  <si>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</si>
  <si>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</si>
  <si>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</si>
  <si>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</si>
  <si>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</si>
  <si>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</si>
  <si>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</si>
  <si>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</si>
  <si>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</si>
  <si>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</si>
  <si>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</si>
  <si>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</si>
  <si>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</si>
  <si>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</si>
  <si>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</si>
  <si>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</si>
  <si>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</si>
  <si>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</si>
  <si>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</si>
  <si>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</si>
  <si>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</si>
  <si>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</si>
  <si>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</si>
  <si>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</si>
  <si>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</si>
  <si>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</si>
  <si>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</si>
  <si>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</si>
  <si>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</si>
  <si>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</si>
  <si>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</si>
  <si>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</si>
  <si>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</si>
  <si>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</si>
  <si>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</si>
  <si>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</si>
  <si>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</si>
  <si>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</si>
  <si>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</si>
  <si>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</si>
  <si>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</si>
  <si>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</si>
  <si>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</si>
  <si>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</si>
  <si>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</si>
  <si>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</si>
  <si>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</si>
  <si>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</si>
  <si>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</si>
  <si>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</si>
  <si>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</si>
  <si>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</si>
  <si>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</si>
  <si>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</si>
  <si>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</si>
  <si>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</si>
  <si>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</si>
  <si>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</si>
  <si>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</si>
  <si>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</si>
  <si>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</si>
  <si>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</si>
  <si>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</si>
  <si>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</si>
  <si>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</si>
  <si>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</si>
  <si>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</si>
  <si>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</si>
  <si>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</si>
  <si>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</si>
  <si>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</si>
  <si>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</si>
  <si>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</si>
  <si>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</si>
  <si>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</si>
  <si>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</si>
  <si>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</si>
  <si>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</si>
  <si>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</si>
  <si>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</si>
  <si>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</si>
  <si>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</si>
  <si>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</si>
  <si>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</si>
  <si>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</si>
  <si>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</si>
  <si>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</si>
  <si>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</si>
  <si>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</si>
  <si>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</si>
  <si>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</si>
  <si>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</si>
  <si>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</si>
  <si>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</si>
  <si>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</si>
  <si>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</si>
  <si>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</si>
  <si>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</si>
  <si>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</si>
  <si>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</si>
  <si>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</si>
  <si>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</si>
  <si>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</si>
  <si>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</si>
  <si>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</si>
  <si>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</si>
  <si>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</si>
  <si>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</si>
  <si>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</si>
  <si>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</si>
  <si>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</si>
  <si>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</si>
  <si>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</si>
  <si>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</si>
  <si>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</si>
  <si>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</si>
  <si>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</si>
  <si>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</si>
  <si>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</si>
  <si>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</si>
  <si>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</si>
  <si>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</si>
  <si>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</si>
  <si>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</si>
  <si>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</si>
  <si>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</si>
  <si>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</si>
  <si>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</si>
  <si>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</si>
  <si>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</si>
  <si>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</si>
  <si>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</si>
  <si>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</si>
  <si>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</si>
  <si>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</si>
  <si>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</si>
  <si>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</si>
  <si>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</si>
  <si>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</si>
  <si>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</si>
  <si>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</si>
  <si>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</si>
  <si>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</si>
  <si>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</si>
  <si>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</si>
  <si>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</si>
  <si>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</si>
  <si>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</si>
  <si>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</si>
  <si>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</si>
  <si>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</si>
  <si>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</si>
  <si>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</si>
  <si>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</si>
  <si>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</si>
  <si>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</si>
  <si>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</si>
  <si>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</si>
  <si>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</si>
  <si>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</si>
  <si>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</si>
  <si>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</si>
  <si>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</si>
  <si>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</si>
  <si>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</si>
  <si>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</si>
  <si>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</si>
  <si>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</si>
  <si>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</si>
  <si>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</si>
  <si>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</si>
  <si>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</si>
  <si>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</si>
  <si>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</si>
  <si>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</si>
  <si>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</si>
  <si>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</si>
  <si>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</si>
  <si>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</si>
  <si>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</si>
  <si>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</si>
  <si>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</si>
  <si>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</si>
  <si>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</si>
  <si>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</si>
  <si>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</si>
  <si>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</si>
  <si>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</si>
  <si>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</si>
  <si>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</si>
  <si>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</si>
  <si>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</si>
  <si>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</si>
  <si>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</si>
  <si>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</si>
  <si>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</si>
  <si>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</si>
  <si>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</si>
  <si>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</si>
  <si>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</si>
  <si>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</si>
  <si>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</si>
  <si>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</si>
  <si>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</si>
  <si>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</si>
  <si>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</si>
  <si>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</si>
  <si>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</si>
  <si>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</si>
  <si>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</si>
  <si>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</si>
  <si>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</si>
  <si>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</si>
  <si>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</si>
  <si>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</si>
  <si>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</si>
  <si>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</si>
  <si>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</si>
  <si>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</si>
  <si>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</si>
  <si>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</si>
  <si>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</si>
  <si>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</si>
  <si>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</si>
  <si>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</si>
  <si>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</si>
  <si>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</si>
  <si>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</si>
  <si>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</si>
  <si>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</si>
  <si>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</si>
  <si>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</si>
  <si>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</si>
  <si>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</si>
  <si>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</si>
  <si>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</si>
  <si>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</si>
  <si>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</si>
  <si>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</si>
  <si>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</si>
  <si>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</si>
  <si>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</si>
  <si>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</si>
  <si>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</si>
  <si>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</si>
  <si>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</si>
  <si>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</si>
  <si>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</si>
  <si>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</si>
  <si>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</si>
  <si>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</si>
  <si>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</si>
  <si>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</si>
  <si>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</si>
  <si>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</si>
  <si>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</si>
  <si>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</si>
  <si>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</si>
  <si>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</si>
  <si>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</si>
  <si>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</si>
  <si>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</si>
  <si>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</si>
  <si>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</si>
  <si>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</si>
  <si>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</si>
  <si>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</si>
  <si>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</si>
  <si>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</si>
  <si>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</si>
  <si>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</si>
  <si>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</si>
  <si>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</si>
  <si>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</si>
  <si>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</si>
  <si>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</si>
  <si>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</si>
  <si>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</si>
  <si>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</si>
  <si>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</si>
  <si>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</si>
  <si>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</si>
  <si>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</si>
  <si>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</si>
  <si>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</si>
  <si>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</si>
  <si>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</si>
  <si>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</si>
  <si>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</si>
  <si>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</si>
  <si>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</si>
  <si>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</si>
  <si>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</si>
  <si>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</si>
  <si>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</si>
  <si>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</si>
  <si>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</si>
  <si>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</si>
  <si>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</si>
  <si>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</si>
  <si>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</si>
  <si>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</si>
  <si>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</si>
  <si>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</si>
  <si>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</si>
  <si>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</si>
  <si>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</si>
  <si>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</si>
  <si>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</si>
  <si>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</si>
  <si>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</si>
  <si>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</si>
  <si>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</si>
  <si>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</si>
  <si>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</si>
  <si>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</si>
  <si>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</si>
  <si>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</si>
  <si>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</si>
  <si>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</si>
  <si>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</si>
  <si>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</si>
  <si>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</si>
  <si>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</si>
  <si>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</si>
  <si>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</si>
  <si>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</si>
  <si>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</si>
  <si>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</si>
  <si>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</si>
  <si>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</si>
  <si>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</si>
  <si>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</si>
  <si>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</si>
  <si>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</si>
  <si>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</si>
  <si>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</si>
  <si>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</si>
  <si>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</si>
  <si>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</si>
  <si>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</si>
  <si>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</si>
  <si>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</si>
  <si>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</si>
  <si>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</si>
  <si>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</si>
  <si>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</si>
  <si>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</si>
  <si>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</si>
  <si>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</si>
  <si>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</si>
  <si>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</si>
  <si>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</si>
  <si>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</si>
  <si>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</si>
  <si>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</si>
  <si>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</si>
  <si>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</si>
  <si>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</si>
  <si>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</si>
  <si>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</si>
  <si>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</si>
  <si>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</si>
  <si>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</si>
  <si>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</si>
  <si>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</si>
  <si>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</si>
  <si>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</si>
  <si>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</si>
  <si>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</si>
  <si>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</si>
  <si>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</si>
  <si>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</si>
  <si>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</si>
  <si>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</si>
  <si>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</si>
  <si>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</si>
  <si>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</si>
  <si>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</si>
  <si>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</si>
  <si>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</si>
  <si>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</si>
  <si>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</si>
  <si>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</si>
  <si>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</si>
  <si>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</si>
  <si>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</si>
  <si>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</si>
  <si>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</si>
  <si>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</si>
  <si>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</si>
  <si>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</si>
  <si>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</si>
  <si>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</si>
  <si>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</si>
  <si>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</si>
  <si>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</si>
  <si>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</si>
  <si>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</si>
  <si>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</si>
  <si>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</si>
  <si>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</si>
  <si>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</si>
  <si>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</si>
  <si>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</si>
  <si>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</si>
  <si>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</si>
  <si>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</si>
  <si>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</si>
  <si>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</si>
  <si>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</si>
  <si>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</si>
  <si>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</si>
  <si>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</si>
  <si>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</si>
  <si>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</si>
  <si>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</si>
  <si>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</si>
  <si>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</si>
  <si>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</si>
  <si>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</si>
  <si>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</si>
  <si>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</si>
  <si>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</si>
  <si>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</si>
  <si>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</si>
  <si>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</si>
  <si>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</si>
  <si>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</si>
  <si>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</si>
  <si>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</si>
  <si>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</si>
  <si>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</si>
  <si>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</si>
  <si>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</si>
  <si>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</si>
  <si>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</si>
  <si>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</si>
  <si>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</si>
  <si>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</si>
  <si>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</si>
  <si>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</si>
  <si>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</si>
  <si>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</si>
  <si>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</si>
  <si>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</si>
  <si>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</si>
  <si>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</si>
  <si>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</si>
  <si>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</si>
  <si>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</si>
  <si>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</si>
  <si>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</si>
  <si>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</si>
  <si>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</si>
  <si>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</si>
  <si>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</si>
  <si>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</si>
  <si>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</si>
  <si>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</si>
  <si>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</si>
  <si>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</si>
  <si>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</si>
  <si>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</si>
  <si>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</si>
  <si>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</si>
  <si>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</si>
  <si>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</si>
  <si>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</si>
  <si>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</si>
  <si>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</si>
  <si>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</si>
  <si>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</si>
  <si>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</si>
  <si>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</si>
  <si>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</si>
  <si>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</si>
  <si>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</si>
  <si>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</si>
  <si>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</si>
  <si>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</si>
  <si>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</si>
  <si>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</si>
  <si>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</si>
  <si>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</si>
  <si>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</si>
  <si>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</si>
  <si>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</si>
  <si>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</si>
  <si>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</si>
  <si>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</si>
  <si>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</si>
  <si>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</si>
  <si>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</si>
  <si>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</si>
  <si>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</si>
  <si>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</si>
  <si>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</si>
  <si>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</si>
  <si>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</si>
  <si>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</si>
  <si>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</si>
  <si>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</si>
  <si>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</si>
  <si>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</si>
  <si>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</si>
  <si>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</si>
  <si>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</si>
  <si>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</si>
  <si>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</si>
  <si>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</si>
  <si>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</si>
  <si>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</si>
  <si>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</si>
  <si>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</si>
  <si>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</si>
  <si>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</si>
  <si>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</si>
  <si>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</si>
  <si>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</si>
  <si>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</si>
  <si>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</si>
  <si>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</si>
  <si>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</si>
  <si>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</si>
  <si>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</si>
  <si>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</si>
  <si>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</si>
  <si>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</si>
  <si>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</si>
  <si>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</si>
  <si>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</si>
  <si>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</si>
  <si>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</si>
  <si>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</si>
  <si>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</si>
  <si>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</si>
  <si>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</si>
  <si>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</si>
  <si>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</si>
  <si>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</si>
  <si>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</si>
  <si>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</si>
  <si>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</si>
  <si>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</si>
  <si>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</si>
  <si>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</si>
  <si>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</si>
  <si>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</si>
  <si>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</si>
  <si>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</si>
  <si>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</si>
  <si>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</si>
  <si>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</si>
  <si>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</si>
  <si>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</si>
  <si>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</si>
  <si>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</si>
  <si>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</si>
  <si>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</si>
  <si>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</si>
  <si>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</si>
  <si>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</si>
  <si>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</si>
  <si>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</si>
  <si>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</si>
  <si>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</si>
  <si>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</si>
  <si>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</si>
  <si>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</si>
  <si>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</si>
  <si>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</si>
  <si>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</si>
  <si>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</si>
  <si>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</si>
  <si>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</si>
  <si>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</si>
  <si>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</si>
  <si>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</si>
  <si>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</si>
  <si>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</si>
  <si>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</si>
  <si>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</si>
  <si>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</si>
  <si>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</si>
  <si>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</si>
  <si>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</si>
  <si>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</si>
  <si>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</si>
  <si>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</si>
  <si>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</si>
  <si>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</si>
  <si>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</si>
  <si>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</si>
  <si>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</si>
  <si>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</si>
  <si>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</si>
  <si>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</si>
  <si>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</si>
  <si>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</si>
  <si>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</si>
  <si>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</si>
  <si>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</si>
  <si>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</si>
  <si>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</si>
  <si>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</si>
  <si>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</si>
  <si>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</si>
  <si>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</si>
  <si>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</si>
  <si>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</si>
  <si>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</si>
  <si>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</si>
  <si>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</si>
  <si>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</si>
  <si>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</si>
  <si>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</si>
  <si>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</si>
  <si>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</si>
  <si>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</si>
  <si>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</si>
  <si>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</si>
  <si>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</si>
  <si>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</si>
  <si>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</si>
  <si>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</si>
  <si>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</si>
  <si>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</si>
  <si>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</si>
  <si>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</si>
  <si>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</si>
  <si>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</si>
  <si>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</si>
  <si>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</si>
  <si>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</si>
  <si>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</si>
  <si>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</si>
  <si>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</si>
  <si>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</si>
  <si>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</si>
  <si>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</si>
  <si>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</si>
  <si>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</si>
  <si>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</si>
  <si>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</si>
  <si>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</si>
  <si>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</si>
  <si>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</si>
  <si>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</si>
  <si>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</si>
  <si>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</si>
  <si>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</si>
  <si>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</si>
  <si>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</si>
  <si>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</si>
  <si>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</si>
  <si>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</si>
  <si>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</si>
  <si>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</si>
  <si>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</si>
  <si>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</si>
  <si>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</si>
  <si>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</si>
  <si>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</si>
  <si>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</si>
  <si>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</si>
  <si>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</si>
  <si>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</si>
  <si>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</si>
  <si>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</si>
  <si>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</si>
  <si>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</si>
  <si>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</si>
  <si>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</si>
  <si>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</si>
  <si>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</si>
  <si>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</si>
  <si>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</si>
  <si>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</si>
  <si>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</si>
  <si>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</si>
  <si>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</si>
  <si>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</si>
  <si>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</si>
  <si>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</si>
  <si>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</si>
  <si>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</si>
  <si>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</si>
  <si>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</si>
  <si>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</si>
  <si>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</si>
  <si>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</si>
  <si>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</si>
  <si>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</si>
  <si>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</si>
  <si>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</si>
  <si>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</si>
  <si>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</si>
  <si>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</si>
  <si>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</si>
  <si>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</si>
  <si>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</si>
  <si>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</si>
  <si>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</si>
  <si>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</si>
  <si>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</si>
  <si>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</si>
  <si>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</si>
  <si>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</si>
  <si>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</si>
  <si>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</si>
  <si>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</si>
  <si>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</si>
  <si>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</si>
  <si>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</si>
  <si>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</si>
  <si>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</si>
  <si>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</si>
  <si>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</si>
  <si>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</si>
  <si>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</si>
  <si>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</si>
  <si>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</si>
  <si>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</si>
  <si>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</si>
  <si>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</si>
  <si>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</si>
  <si>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</si>
  <si>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</si>
  <si>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</si>
  <si>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</si>
  <si>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</si>
  <si>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</si>
  <si>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</si>
  <si>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</si>
  <si>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</si>
  <si>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</si>
  <si>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</si>
  <si>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</si>
  <si>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</si>
  <si>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</si>
  <si>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</si>
  <si>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</si>
  <si>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</si>
  <si>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</si>
  <si>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</si>
  <si>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</si>
  <si>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</si>
  <si>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</si>
  <si>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</si>
  <si>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</si>
  <si>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</si>
  <si>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</si>
  <si>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</si>
  <si>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</si>
  <si>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</si>
  <si>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</si>
  <si>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</si>
  <si>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</si>
  <si>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</si>
  <si>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</si>
  <si>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</si>
  <si>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</si>
  <si>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</si>
  <si>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</si>
  <si>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</si>
  <si>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</si>
  <si>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</si>
  <si>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</si>
  <si>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</si>
  <si>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</si>
  <si>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</si>
  <si>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</si>
  <si>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</si>
  <si>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</si>
  <si>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</si>
  <si>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</si>
  <si>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</si>
  <si>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</si>
  <si>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</si>
  <si>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</si>
  <si>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</si>
  <si>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</si>
  <si>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</si>
  <si>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</si>
  <si>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</si>
  <si>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</si>
  <si>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</si>
  <si>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</si>
  <si>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</si>
  <si>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</si>
  <si>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</si>
  <si>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</si>
  <si>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</si>
  <si>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</si>
  <si>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</si>
  <si>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</si>
  <si>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</si>
  <si>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</si>
  <si>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</si>
  <si>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</si>
  <si>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</si>
  <si>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</si>
  <si>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</si>
  <si>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</si>
  <si>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</si>
  <si>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</si>
  <si>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</si>
  <si>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</si>
  <si>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</si>
  <si>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</si>
  <si>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</si>
  <si>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</si>
  <si>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</si>
  <si>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</si>
  <si>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</si>
  <si>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</si>
  <si>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</si>
  <si>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</si>
  <si>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</si>
  <si>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</si>
  <si>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</si>
  <si>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</si>
  <si>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</si>
  <si>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</si>
  <si>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</si>
  <si>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</si>
  <si>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</si>
  <si>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</si>
  <si>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</si>
  <si>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</si>
  <si>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</si>
  <si>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</si>
  <si>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</si>
  <si>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</si>
  <si>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</si>
  <si>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</si>
  <si>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</si>
  <si>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</si>
  <si>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</si>
  <si>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</si>
  <si>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</si>
  <si>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</si>
  <si>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</si>
  <si>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</si>
  <si>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</si>
  <si>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</si>
  <si>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</si>
  <si>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</si>
  <si>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</si>
  <si>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</si>
  <si>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</si>
  <si>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</si>
  <si>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</si>
  <si>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</si>
  <si>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</si>
  <si>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</si>
  <si>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</si>
  <si>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</si>
  <si>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</si>
  <si>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</si>
  <si>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</si>
  <si>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</si>
  <si>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</si>
  <si>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</si>
  <si>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</si>
  <si>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</si>
  <si>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</si>
  <si>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</si>
  <si>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</si>
  <si>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</si>
  <si>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</si>
  <si>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</si>
  <si>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</si>
  <si>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</si>
  <si>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</si>
  <si>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</si>
  <si>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</si>
  <si>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</si>
  <si>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</si>
  <si>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</si>
  <si>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</si>
  <si>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</si>
  <si>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</si>
  <si>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</si>
  <si>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</si>
  <si>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</si>
  <si>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</si>
  <si>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</si>
  <si>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</si>
  <si>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</si>
  <si>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</si>
  <si>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</si>
  <si>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</si>
  <si>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</si>
  <si>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</si>
  <si>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</si>
  <si>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</si>
  <si>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</si>
  <si>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</si>
  <si>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</si>
  <si>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</si>
  <si>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</si>
  <si>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</si>
  <si>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</si>
  <si>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</si>
  <si>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</si>
  <si>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</si>
  <si>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</si>
  <si>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</si>
  <si>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</si>
  <si>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</si>
  <si>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</si>
  <si>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</si>
  <si>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</si>
  <si>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</si>
  <si>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</si>
  <si>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</si>
  <si>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</si>
  <si>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</si>
  <si>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</si>
  <si>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</si>
  <si>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</si>
  <si>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</si>
  <si>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</si>
  <si>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</si>
  <si>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</si>
  <si>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</si>
  <si>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</si>
  <si>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</si>
  <si>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</si>
  <si>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</si>
  <si>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</si>
  <si>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</si>
  <si>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</si>
  <si>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</si>
  <si>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</si>
  <si>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</si>
  <si>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</si>
  <si>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</si>
  <si>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</si>
  <si>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</si>
  <si>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</si>
  <si>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</si>
  <si>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</si>
  <si>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</si>
  <si>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</si>
  <si>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</si>
  <si>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</si>
  <si>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</si>
  <si>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</si>
  <si>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</si>
  <si>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</si>
  <si>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</si>
  <si>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</si>
  <si>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</si>
  <si>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</si>
  <si>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</si>
  <si>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</si>
  <si>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</si>
  <si>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</si>
  <si>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</si>
  <si>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</si>
  <si>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</si>
  <si>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</si>
  <si>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</si>
  <si>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</si>
  <si>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</si>
  <si>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</si>
  <si>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</si>
  <si>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</si>
  <si>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</si>
  <si>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</si>
  <si>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</si>
  <si>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</si>
  <si>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</si>
  <si>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</si>
  <si>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</si>
  <si>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</si>
  <si>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</si>
  <si>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</si>
  <si>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</si>
  <si>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</si>
  <si>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</si>
  <si>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</si>
  <si>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</si>
  <si>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</si>
  <si>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</si>
  <si>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</si>
  <si>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</si>
  <si>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</si>
  <si>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</si>
  <si>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</si>
  <si>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</si>
  <si>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</si>
  <si>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</si>
  <si>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</si>
  <si>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</si>
  <si>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</si>
  <si>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</si>
  <si>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</si>
  <si>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</si>
  <si>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</si>
  <si>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</si>
  <si>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</si>
  <si>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</si>
  <si>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</si>
  <si>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</si>
  <si>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</si>
  <si>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</si>
  <si>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</si>
  <si>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</si>
  <si>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</si>
  <si>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</si>
  <si>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</si>
  <si>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</si>
  <si>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</si>
  <si>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</si>
  <si>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</si>
  <si>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</si>
  <si>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</si>
  <si>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</si>
  <si>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</si>
  <si>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</si>
  <si>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</si>
  <si>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</si>
  <si>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</si>
  <si>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</si>
  <si>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</si>
  <si>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</si>
  <si>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</si>
  <si>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</si>
  <si>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</si>
  <si>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</si>
  <si>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</si>
  <si>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</si>
  <si>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</si>
  <si>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</si>
  <si>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</si>
  <si>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</si>
  <si>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</si>
  <si>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</si>
  <si>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</si>
  <si>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</si>
  <si>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</si>
  <si>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</si>
  <si>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</si>
  <si>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</si>
  <si>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</si>
  <si>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</si>
  <si>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</si>
  <si>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</si>
  <si>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</si>
  <si>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</si>
  <si>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</si>
  <si>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</si>
  <si>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</si>
  <si>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</si>
  <si>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</si>
  <si>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</si>
  <si>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</si>
  <si>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</si>
  <si>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</si>
  <si>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</si>
  <si>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</si>
  <si>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</si>
  <si>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</si>
  <si>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</si>
  <si>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</si>
  <si>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</si>
  <si>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</si>
  <si>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</si>
  <si>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</si>
  <si>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</si>
  <si>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</si>
  <si>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</si>
  <si>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</si>
  <si>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</si>
  <si>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</si>
  <si>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</si>
  <si>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</si>
  <si>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</si>
  <si>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</si>
  <si>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</si>
  <si>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</si>
  <si>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</si>
  <si>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</si>
  <si>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</si>
  <si>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</si>
  <si>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</si>
  <si>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</si>
  <si>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</si>
  <si>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</si>
  <si>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</si>
  <si>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</si>
  <si>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</si>
  <si>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</si>
  <si>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</si>
  <si>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</si>
  <si>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</si>
  <si>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</si>
  <si>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</si>
  <si>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</si>
  <si>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</si>
  <si>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</si>
  <si>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</si>
  <si>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</si>
  <si>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</si>
  <si>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</si>
  <si>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</si>
  <si>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</si>
  <si>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</si>
  <si>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</si>
  <si>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</si>
  <si>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</si>
  <si>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</si>
  <si>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</si>
  <si>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</si>
  <si>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</si>
  <si>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</si>
  <si>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</si>
  <si>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</si>
  <si>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</si>
  <si>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</si>
  <si>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</si>
  <si>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</si>
  <si>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</si>
  <si>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</si>
  <si>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</si>
  <si>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</si>
  <si>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</si>
  <si>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</si>
  <si>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</si>
  <si>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</si>
  <si>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</si>
  <si>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</si>
  <si>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</si>
  <si>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</si>
  <si>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</si>
  <si>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</si>
  <si>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</si>
  <si>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</si>
  <si>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</si>
  <si>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</si>
  <si>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</si>
  <si>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</si>
  <si>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</si>
  <si>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</si>
  <si>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</si>
  <si>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</si>
  <si>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</si>
  <si>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</si>
  <si>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</si>
  <si>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</si>
  <si>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</si>
  <si>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</si>
  <si>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</si>
  <si>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</si>
  <si>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</si>
  <si>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</si>
  <si>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</si>
  <si>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</si>
  <si>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</si>
  <si>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</si>
  <si>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</si>
  <si>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</si>
  <si>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</si>
  <si>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</si>
  <si>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</si>
  <si>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</si>
  <si>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</si>
  <si>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</si>
  <si>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</si>
  <si>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</si>
  <si>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</si>
  <si>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</si>
  <si>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</si>
  <si>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</si>
  <si>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</si>
  <si>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</si>
  <si>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</si>
  <si>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</si>
  <si>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</si>
  <si>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</si>
  <si>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</si>
  <si>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</si>
  <si>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</si>
  <si>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</si>
  <si>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</si>
  <si>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</si>
  <si>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</si>
  <si>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</si>
  <si>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</si>
  <si>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</si>
  <si>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</si>
  <si>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</si>
  <si>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</si>
  <si>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</si>
  <si>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</si>
  <si>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</si>
  <si>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</si>
  <si>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</si>
  <si>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</si>
  <si>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</si>
  <si>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</si>
  <si>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</si>
  <si>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</si>
  <si>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</si>
  <si>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</si>
  <si>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</si>
  <si>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</si>
  <si>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</si>
  <si>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</si>
  <si>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</si>
  <si>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</si>
  <si>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</si>
  <si>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</si>
  <si>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</si>
  <si>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</si>
  <si>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</si>
  <si>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</si>
  <si>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</si>
  <si>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</si>
  <si>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</si>
  <si>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</si>
  <si>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</si>
  <si>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</si>
  <si>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</si>
  <si>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</si>
  <si>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</si>
  <si>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</si>
  <si>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</si>
  <si>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</si>
  <si>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</si>
  <si>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</si>
  <si>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</si>
  <si>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</si>
  <si>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</si>
  <si>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</si>
  <si>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</si>
  <si>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</si>
  <si>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</si>
  <si>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</si>
  <si>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</si>
  <si>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</si>
  <si>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</si>
  <si>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</si>
  <si>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</si>
  <si>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</si>
  <si>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</si>
  <si>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</si>
  <si>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</si>
  <si>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</si>
  <si>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</si>
  <si>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</si>
  <si>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</si>
  <si>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</si>
  <si>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</si>
  <si>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</si>
  <si>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</si>
  <si>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</si>
  <si>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</si>
  <si>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</si>
  <si>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</si>
  <si>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</si>
  <si>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</si>
  <si>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</si>
  <si>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</si>
  <si>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</si>
  <si>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</si>
  <si>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</si>
  <si>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</si>
  <si>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</si>
  <si>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</si>
  <si>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</si>
  <si>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</si>
  <si>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</si>
  <si>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</si>
  <si>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</si>
  <si>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</si>
  <si>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</si>
  <si>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</si>
  <si>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</si>
  <si>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</si>
  <si>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</si>
  <si>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</si>
  <si>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</si>
  <si>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</si>
  <si>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</si>
  <si>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</si>
  <si>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</si>
  <si>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</si>
  <si>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</si>
  <si>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</si>
  <si>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</si>
  <si>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</si>
  <si>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</si>
  <si>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</si>
  <si>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</si>
  <si>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</si>
  <si>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</si>
  <si>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</si>
  <si>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</si>
  <si>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</si>
  <si>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</si>
  <si>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</si>
  <si>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</si>
  <si>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</si>
  <si>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</si>
  <si>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</si>
  <si>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</si>
  <si>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</si>
  <si>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</si>
  <si>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</si>
  <si>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</si>
  <si>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</si>
  <si>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</si>
  <si>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</si>
  <si>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</si>
  <si>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</si>
  <si>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</si>
  <si>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</si>
  <si>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</si>
  <si>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</si>
  <si>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</si>
  <si>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</si>
  <si>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</si>
  <si>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</si>
  <si>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</si>
  <si>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</si>
  <si>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</si>
  <si>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</si>
  <si>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</si>
  <si>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</si>
  <si>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</si>
  <si>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</si>
  <si>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</si>
  <si>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</si>
  <si>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</si>
  <si>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</si>
  <si>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</si>
  <si>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</si>
  <si>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</si>
  <si>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</si>
  <si>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</si>
  <si>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</si>
  <si>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</si>
  <si>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</si>
  <si>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</si>
  <si>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</si>
  <si>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</si>
  <si>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</si>
  <si>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</si>
  <si>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</si>
  <si>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</si>
  <si>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</si>
  <si>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</si>
  <si>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</si>
  <si>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</si>
  <si>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</si>
  <si>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</si>
  <si>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</si>
  <si>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</si>
  <si>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</si>
  <si>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</si>
  <si>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</si>
  <si>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</si>
  <si>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</si>
  <si>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</si>
  <si>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</si>
  <si>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</si>
  <si>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</si>
  <si>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</si>
  <si>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</si>
  <si>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</si>
  <si>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</si>
  <si>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</si>
  <si>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</si>
  <si>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</si>
  <si>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</si>
  <si>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</si>
  <si>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</si>
  <si>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</si>
  <si>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</si>
  <si>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</si>
  <si>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</si>
  <si>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</si>
  <si>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</si>
  <si>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</si>
  <si>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</si>
  <si>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</si>
  <si>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</si>
  <si>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</si>
  <si>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</si>
  <si>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</si>
  <si>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</si>
  <si>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</si>
  <si>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</si>
  <si>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</si>
  <si>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</si>
  <si>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</si>
  <si>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</si>
  <si>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</si>
  <si>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</si>
  <si>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</si>
  <si>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</si>
  <si>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</si>
  <si>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</si>
  <si>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</si>
  <si>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</si>
  <si>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</si>
  <si>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</si>
  <si>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</si>
  <si>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</si>
  <si>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</si>
  <si>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</si>
  <si>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</si>
  <si>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</si>
  <si>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</si>
  <si>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</si>
  <si>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</si>
  <si>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</si>
  <si>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</si>
  <si>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</si>
  <si>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</si>
  <si>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</si>
  <si>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</si>
  <si>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</si>
  <si>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</si>
  <si>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</si>
  <si>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</si>
  <si>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</si>
  <si>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</si>
  <si>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</si>
  <si>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</si>
  <si>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</si>
  <si>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</si>
  <si>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</si>
  <si>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</si>
  <si>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</si>
  <si>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</si>
  <si>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</si>
  <si>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</si>
  <si>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</si>
  <si>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</si>
  <si>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</si>
  <si>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</si>
  <si>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</si>
  <si>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</si>
  <si>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</si>
  <si>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</si>
  <si>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</si>
  <si>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</si>
  <si>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</si>
  <si>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</si>
  <si>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</si>
  <si>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</si>
  <si>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</si>
  <si>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</si>
  <si>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</si>
  <si>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</si>
  <si>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</si>
  <si>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</si>
  <si>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</si>
  <si>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</si>
  <si>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</si>
  <si>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</si>
  <si>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</si>
  <si>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</si>
  <si>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</si>
  <si>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</si>
  <si>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</si>
  <si>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</si>
  <si>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</si>
  <si>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</si>
  <si>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</si>
  <si>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</si>
  <si>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</si>
  <si>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</si>
  <si>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</si>
  <si>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</si>
  <si>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</si>
  <si>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</si>
  <si>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</si>
  <si>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</si>
  <si>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</si>
  <si>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</si>
  <si>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</si>
  <si>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</si>
  <si>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</si>
  <si>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</si>
  <si>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</si>
  <si>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</si>
  <si>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</si>
  <si>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</si>
  <si>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</si>
  <si>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</si>
  <si>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</si>
  <si>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</si>
  <si>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</si>
  <si>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</si>
  <si>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</si>
  <si>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</si>
  <si>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</si>
  <si>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</si>
  <si>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</si>
  <si>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</si>
  <si>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</si>
  <si>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</si>
  <si>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</si>
  <si>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</si>
  <si>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</si>
  <si>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</si>
  <si>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</si>
  <si>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</si>
  <si>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</si>
  <si>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</si>
  <si>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</si>
  <si>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</si>
  <si>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</si>
  <si>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</si>
  <si>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</si>
  <si>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</si>
  <si>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</si>
  <si>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</si>
  <si>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</si>
  <si>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</si>
  <si>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</si>
  <si>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</si>
  <si>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</si>
  <si>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</si>
  <si>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</si>
  <si>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</si>
  <si>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</si>
  <si>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</si>
  <si>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</si>
  <si>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</si>
  <si>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</si>
  <si>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</si>
  <si>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</si>
  <si>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</si>
  <si>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</si>
  <si>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</si>
  <si>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</si>
  <si>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</si>
  <si>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</si>
  <si>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</si>
  <si>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</si>
  <si>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</si>
  <si>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</si>
  <si>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</si>
  <si>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</si>
  <si>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</si>
  <si>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</si>
  <si>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</si>
  <si>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</si>
  <si>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</si>
  <si>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</si>
  <si>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</si>
  <si>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</si>
  <si>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</si>
  <si>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</si>
  <si>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</si>
  <si>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</si>
  <si>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</si>
  <si>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</si>
  <si>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</si>
  <si>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</si>
  <si>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</si>
  <si>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</si>
  <si>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</si>
  <si>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</si>
  <si>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</si>
  <si>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</si>
  <si>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</si>
  <si>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</si>
  <si>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</si>
  <si>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</si>
  <si>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</si>
  <si>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</si>
  <si>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</si>
  <si>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</si>
  <si>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</si>
  <si>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</si>
  <si>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</si>
  <si>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</si>
  <si>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</si>
  <si>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</si>
  <si>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</si>
  <si>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</si>
  <si>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</si>
  <si>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</si>
  <si>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</si>
  <si>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</si>
  <si>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</si>
  <si>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</si>
  <si>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</si>
  <si>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</si>
  <si>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</si>
  <si>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</si>
  <si>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</si>
  <si>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</si>
  <si>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</si>
  <si>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</si>
  <si>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</si>
  <si>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</si>
  <si>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</si>
  <si>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</si>
  <si>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</si>
  <si>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</si>
  <si>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</si>
  <si>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</si>
  <si>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</si>
  <si>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</si>
  <si>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</si>
  <si>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</si>
  <si>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</si>
  <si>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</si>
  <si>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</si>
  <si>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</si>
  <si>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</si>
  <si>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</si>
  <si>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</si>
  <si>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</si>
  <si>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</si>
  <si>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</si>
  <si>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</si>
  <si>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</si>
  <si>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</si>
  <si>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</si>
  <si>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</si>
  <si>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</si>
  <si>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</si>
  <si>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</si>
  <si>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</si>
  <si>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</si>
  <si>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</si>
  <si>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</si>
  <si>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</si>
  <si>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</si>
  <si>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</si>
  <si>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</si>
  <si>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</si>
  <si>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</si>
  <si>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</si>
  <si>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</si>
  <si>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</si>
  <si>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</si>
  <si>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</si>
  <si>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</si>
  <si>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</si>
  <si>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</si>
  <si>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</si>
  <si>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</si>
  <si>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</si>
  <si>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</si>
  <si>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</si>
  <si>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</si>
  <si>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</si>
  <si>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</si>
  <si>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</si>
  <si>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</si>
  <si>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</si>
  <si>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</si>
  <si>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</si>
  <si>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</si>
  <si>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</si>
  <si>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</si>
  <si>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</si>
  <si>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</si>
  <si>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</si>
  <si>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</si>
  <si>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</si>
  <si>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</si>
  <si>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</si>
  <si>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</si>
  <si>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</si>
  <si>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</si>
  <si>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</si>
  <si>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</si>
  <si>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</si>
  <si>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</si>
  <si>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</si>
  <si>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</si>
  <si>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</si>
  <si>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</si>
  <si>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</si>
  <si>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</si>
  <si>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</si>
  <si>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</si>
  <si>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</si>
  <si>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</si>
  <si>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</si>
  <si>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</si>
  <si>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</si>
  <si>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</si>
  <si>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</si>
  <si>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</si>
  <si>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</si>
  <si>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</si>
  <si>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</si>
  <si>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</si>
  <si>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</si>
  <si>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</si>
  <si>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</si>
  <si>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</si>
  <si>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</si>
  <si>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</si>
  <si>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</si>
  <si>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</si>
  <si>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</si>
  <si>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</si>
  <si>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</si>
  <si>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</si>
  <si>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</si>
  <si>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</si>
  <si>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</si>
  <si>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</si>
  <si>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</si>
  <si>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</si>
  <si>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</si>
  <si>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</si>
  <si>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</si>
  <si>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</si>
  <si>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</si>
  <si>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</si>
  <si>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</si>
  <si>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</si>
  <si>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</si>
  <si>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</si>
  <si>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</si>
  <si>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</si>
  <si>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</si>
  <si>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</si>
  <si>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</si>
  <si>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</si>
  <si>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</si>
  <si>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</si>
  <si>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</si>
  <si>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</si>
  <si>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</si>
  <si>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</si>
  <si>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</si>
  <si>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</si>
  <si>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</si>
  <si>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</si>
  <si>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</si>
  <si>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</si>
  <si>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</si>
  <si>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</si>
  <si>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</si>
  <si>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</si>
  <si>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</si>
  <si>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</si>
  <si>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</si>
  <si>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</si>
  <si>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</si>
  <si>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</si>
  <si>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</si>
  <si>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</si>
  <si>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</si>
  <si>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</si>
  <si>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</si>
  <si>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</si>
  <si>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</si>
  <si>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</si>
  <si>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</si>
  <si>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</si>
  <si>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</si>
  <si>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</si>
  <si>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</si>
  <si>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</si>
  <si>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</si>
  <si>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</si>
  <si>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</si>
  <si>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</si>
  <si>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</si>
  <si>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</si>
  <si>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</si>
  <si>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</si>
  <si>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</si>
  <si>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</si>
  <si>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</si>
  <si>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</si>
  <si>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</si>
  <si>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</si>
  <si>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</si>
  <si>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</si>
  <si>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</si>
  <si>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</si>
  <si>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</si>
  <si>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</si>
  <si>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</si>
  <si>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</si>
  <si>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</si>
  <si>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</si>
  <si>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</si>
  <si>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</si>
  <si>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</si>
  <si>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</si>
  <si>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</si>
  <si>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</si>
  <si>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</si>
  <si>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</si>
  <si>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</si>
  <si>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</si>
  <si>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</si>
  <si>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</si>
  <si>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</si>
  <si>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</si>
  <si>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</si>
  <si>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</si>
  <si>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</si>
  <si>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</si>
  <si>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</si>
  <si>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</si>
  <si>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</si>
  <si>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</si>
  <si>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</si>
  <si>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</si>
  <si>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</si>
  <si>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</si>
  <si>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</si>
  <si>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</si>
  <si>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</si>
  <si>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</si>
  <si>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</si>
  <si>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</si>
  <si>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</si>
  <si>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</si>
  <si>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</si>
  <si>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</si>
  <si>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</si>
  <si>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</si>
  <si>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</si>
  <si>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</si>
  <si>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</si>
  <si>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</si>
  <si>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</si>
  <si>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</si>
  <si>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</si>
  <si>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</si>
  <si>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</si>
  <si>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</si>
  <si>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</si>
  <si>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</si>
  <si>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</si>
  <si>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</si>
  <si>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</si>
  <si>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</si>
  <si>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</si>
  <si>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</si>
  <si>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</si>
  <si>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</si>
  <si>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</si>
  <si>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</si>
  <si>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</si>
  <si>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</si>
  <si>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</si>
  <si>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</si>
  <si>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</si>
  <si>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</si>
  <si>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</si>
  <si>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</si>
  <si>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</si>
  <si>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</si>
  <si>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</si>
  <si>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</si>
  <si>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</si>
  <si>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</si>
  <si>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</si>
  <si>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</si>
  <si>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</si>
  <si>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</si>
  <si>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</si>
  <si>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</si>
  <si>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</si>
  <si>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</si>
  <si>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</si>
  <si>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</si>
  <si>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</si>
  <si>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</si>
  <si>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</si>
  <si>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</si>
  <si>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</si>
  <si>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</si>
  <si>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</si>
  <si>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</si>
  <si>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</si>
  <si>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</si>
  <si>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</si>
  <si>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</si>
  <si>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</si>
  <si>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</si>
  <si>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</si>
  <si>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</si>
  <si>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</si>
  <si>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</si>
  <si>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</si>
  <si>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</si>
  <si>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</si>
  <si>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</si>
  <si>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</si>
  <si>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</si>
  <si>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</si>
  <si>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</si>
  <si>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</si>
  <si>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</si>
  <si>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</si>
  <si>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</si>
  <si>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</si>
  <si>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</si>
  <si>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</si>
  <si>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</si>
  <si>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</si>
  <si>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</si>
  <si>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</si>
  <si>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</si>
  <si>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</si>
  <si>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</si>
  <si>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</si>
  <si>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</si>
  <si>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</si>
  <si>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</si>
  <si>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</si>
  <si>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</si>
  <si>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</si>
  <si>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</si>
  <si>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</si>
  <si>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</si>
  <si>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</si>
  <si>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</si>
  <si>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</si>
  <si>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</si>
  <si>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</si>
  <si>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</si>
  <si>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</si>
  <si>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</si>
  <si>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</si>
  <si>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</si>
  <si>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</si>
  <si>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</si>
  <si>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</si>
  <si>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</si>
  <si>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</si>
  <si>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</si>
  <si>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</si>
  <si>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</si>
  <si>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</si>
  <si>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</si>
  <si>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</si>
  <si>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</si>
  <si>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</si>
  <si>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</si>
  <si>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</si>
  <si>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</si>
  <si>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</si>
  <si>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</si>
  <si>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</si>
  <si>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</si>
  <si>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</si>
  <si>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</si>
  <si>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</si>
  <si>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</si>
  <si>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</si>
  <si>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</si>
  <si>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</si>
  <si>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</si>
  <si>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</si>
  <si>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</si>
  <si>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</si>
  <si>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</si>
  <si>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</si>
  <si>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</si>
  <si>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</si>
  <si>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</si>
  <si>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</si>
  <si>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</si>
  <si>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</si>
  <si>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</si>
  <si>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</si>
  <si>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</si>
  <si>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</si>
  <si>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</si>
  <si>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</si>
  <si>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</si>
  <si>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</si>
  <si>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</si>
  <si>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</si>
  <si>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</si>
  <si>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</si>
  <si>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</si>
  <si>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</si>
  <si>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</si>
  <si>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</si>
  <si>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</si>
  <si>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</si>
  <si>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</si>
  <si>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</si>
  <si>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</si>
  <si>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</si>
  <si>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</si>
  <si>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</si>
  <si>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</si>
  <si>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</si>
  <si>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</si>
  <si>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</si>
  <si>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</si>
  <si>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</si>
  <si>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</si>
  <si>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</si>
  <si>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</si>
  <si>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</si>
  <si>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</si>
  <si>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</si>
  <si>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</si>
  <si>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</si>
  <si>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</si>
  <si>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</si>
  <si>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</si>
  <si>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</si>
  <si>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</si>
  <si>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</si>
  <si>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</si>
  <si>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</si>
  <si>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</si>
  <si>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</si>
  <si>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</si>
  <si>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</si>
  <si>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</si>
  <si>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</si>
  <si>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</si>
  <si>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</si>
  <si>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</si>
  <si>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</si>
  <si>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</si>
  <si>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</si>
  <si>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</si>
  <si>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</si>
  <si>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</si>
  <si>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</si>
  <si>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</si>
  <si>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</si>
  <si>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</si>
  <si>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</si>
  <si>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</si>
  <si>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</si>
  <si>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</si>
  <si>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</si>
  <si>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</si>
  <si>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</si>
  <si>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</si>
  <si>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</si>
  <si>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</si>
  <si>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</si>
  <si>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</si>
  <si>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</si>
  <si>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</si>
  <si>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</si>
  <si>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</si>
  <si>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</si>
  <si>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</si>
  <si>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</si>
  <si>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</si>
  <si>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</si>
  <si>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</si>
  <si>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</si>
  <si>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</si>
  <si>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</si>
  <si>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</si>
  <si>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</si>
  <si>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</si>
  <si>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</si>
  <si>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</si>
  <si>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</si>
  <si>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</si>
  <si>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</si>
  <si>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</si>
  <si>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</si>
  <si>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</si>
  <si>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</si>
  <si>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</si>
  <si>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</si>
  <si>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</si>
  <si>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</si>
  <si>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</si>
  <si>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</si>
  <si>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</si>
  <si>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</si>
  <si>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</si>
  <si>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</si>
  <si>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</si>
  <si>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</si>
  <si>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</si>
  <si>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</si>
  <si>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</si>
  <si>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</si>
  <si>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</si>
  <si>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</si>
  <si>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</si>
  <si>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</si>
  <si>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</si>
  <si>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</si>
  <si>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</si>
  <si>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</si>
  <si>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</si>
  <si>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</si>
  <si>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</si>
  <si>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</si>
  <si>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</si>
  <si>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</si>
  <si>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</si>
  <si>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</si>
  <si>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</si>
  <si>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</si>
  <si>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</si>
  <si>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</si>
  <si>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</si>
  <si>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</si>
  <si>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</si>
  <si>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</si>
  <si>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</si>
  <si>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</si>
  <si>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</si>
  <si>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</si>
  <si>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</si>
  <si>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</si>
  <si>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</si>
  <si>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</si>
  <si>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</si>
  <si>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</si>
  <si>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</si>
  <si>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</si>
  <si>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</si>
  <si>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</si>
  <si>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</si>
  <si>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</si>
  <si>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</si>
  <si>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</si>
  <si>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</si>
  <si>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</si>
  <si>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</si>
  <si>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</si>
  <si>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</si>
  <si>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</si>
  <si>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</si>
  <si>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</si>
  <si>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</si>
  <si>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</si>
  <si>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</si>
  <si>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</si>
  <si>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</si>
  <si>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</si>
  <si>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</si>
  <si>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</si>
  <si>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</si>
  <si>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</si>
  <si>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</si>
  <si>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</si>
  <si>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</si>
  <si>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</si>
  <si>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</si>
  <si>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</si>
  <si>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</si>
  <si>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</si>
  <si>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</si>
  <si>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</si>
  <si>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</si>
  <si>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</si>
  <si>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</si>
  <si>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</si>
  <si>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</si>
  <si>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</si>
  <si>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</si>
  <si>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</si>
  <si>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</si>
  <si>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</si>
  <si>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</si>
  <si>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</si>
  <si>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</si>
  <si>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</si>
  <si>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</si>
  <si>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</si>
  <si>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</si>
  <si>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</si>
  <si>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</si>
  <si>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</si>
  <si>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</si>
  <si>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</si>
  <si>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</si>
  <si>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</si>
  <si>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</si>
  <si>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</si>
  <si>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</si>
  <si>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</si>
  <si>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</si>
  <si>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</si>
  <si>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</si>
  <si>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</si>
  <si>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</si>
  <si>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</si>
  <si>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</si>
  <si>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</si>
  <si>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</si>
  <si>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</si>
  <si>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</si>
  <si>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</si>
  <si>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</si>
  <si>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</si>
  <si>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</si>
  <si>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</si>
  <si>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</si>
  <si>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</si>
  <si>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</si>
  <si>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</si>
  <si>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</si>
  <si>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</si>
  <si>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</si>
  <si>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</si>
  <si>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</si>
  <si>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</si>
  <si>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</si>
  <si>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</si>
  <si>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</si>
  <si>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</si>
  <si>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</si>
  <si>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</si>
  <si>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</si>
  <si>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</si>
  <si>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</si>
  <si>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</si>
  <si>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</si>
  <si>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</si>
  <si>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</si>
  <si>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</si>
  <si>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</si>
  <si>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</si>
  <si>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</si>
  <si>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</si>
  <si>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</si>
  <si>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</si>
  <si>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</si>
  <si>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</si>
  <si>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</si>
  <si>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</si>
  <si>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</si>
  <si>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</si>
  <si>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</si>
  <si>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</si>
  <si>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</si>
  <si>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</si>
  <si>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</si>
  <si>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</si>
  <si>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</si>
  <si>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</si>
  <si>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</si>
  <si>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</si>
  <si>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</si>
  <si>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</si>
  <si>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</si>
  <si>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</si>
  <si>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</si>
  <si>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</si>
  <si>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</si>
  <si>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</si>
  <si>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</si>
  <si>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</si>
  <si>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</si>
  <si>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</si>
  <si>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</si>
  <si>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</si>
  <si>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</si>
  <si>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</si>
  <si>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</si>
  <si>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</si>
  <si>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</si>
  <si>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</si>
  <si>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</si>
  <si>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</si>
  <si>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</si>
  <si>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</si>
  <si>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</si>
  <si>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</si>
  <si>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</si>
  <si>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</si>
  <si>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</si>
  <si>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</si>
  <si>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</si>
  <si>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</si>
  <si>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</si>
  <si>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</si>
  <si>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</si>
  <si>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</si>
  <si>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</si>
  <si>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</si>
  <si>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</si>
  <si>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</si>
  <si>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</si>
  <si>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</si>
  <si>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</si>
  <si>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</si>
  <si>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</si>
  <si>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</si>
  <si>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</si>
  <si>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</si>
  <si>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</si>
  <si>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</si>
  <si>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</si>
  <si>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</si>
  <si>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</si>
  <si>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</si>
  <si>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</si>
  <si>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</si>
  <si>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</si>
  <si>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</si>
  <si>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</si>
  <si>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</si>
  <si>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</si>
  <si>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</si>
  <si>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</si>
  <si>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</si>
  <si>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</si>
  <si>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</si>
  <si>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</si>
  <si>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</si>
  <si>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</si>
  <si>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</si>
  <si>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</si>
  <si>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</si>
  <si>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</si>
  <si>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</si>
  <si>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</si>
  <si>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</si>
  <si>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</si>
  <si>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</si>
  <si>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</si>
  <si>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</si>
  <si>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</si>
  <si>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</si>
  <si>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</si>
  <si>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</si>
  <si>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</si>
  <si>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</si>
  <si>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</si>
  <si>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</si>
  <si>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</si>
  <si>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</si>
  <si>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</si>
  <si>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</si>
  <si>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</si>
  <si>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</si>
  <si>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</si>
  <si>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</si>
  <si>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</si>
  <si>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</si>
  <si>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</si>
  <si>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</si>
  <si>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</si>
  <si>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</si>
  <si>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</si>
  <si>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</si>
  <si>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</si>
  <si>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</si>
  <si>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</si>
  <si>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</si>
  <si>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</si>
  <si>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</si>
  <si>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</si>
  <si>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</si>
  <si>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</si>
  <si>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</si>
  <si>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</si>
  <si>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</si>
  <si>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</si>
  <si>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</si>
  <si>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</si>
  <si>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</si>
  <si>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</si>
  <si>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</si>
  <si>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</si>
  <si>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</si>
  <si>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</si>
  <si>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</si>
  <si>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</si>
  <si>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</si>
  <si>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</si>
  <si>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</si>
  <si>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</si>
  <si>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</si>
  <si>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</si>
  <si>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</si>
  <si>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</si>
  <si>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</si>
  <si>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</si>
  <si>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</si>
  <si>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</si>
  <si>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</si>
  <si>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</si>
  <si>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</si>
  <si>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</si>
  <si>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</si>
  <si>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</si>
  <si>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</si>
  <si>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</si>
  <si>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</si>
  <si>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</si>
  <si>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</si>
  <si>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</si>
  <si>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</si>
  <si>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</si>
  <si>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</si>
  <si>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</si>
  <si>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</si>
  <si>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</si>
  <si>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</si>
  <si>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</si>
  <si>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</si>
  <si>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</si>
  <si>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</si>
  <si>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</si>
  <si>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</si>
  <si>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</si>
  <si>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</si>
  <si>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</si>
  <si>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</si>
  <si>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</si>
  <si>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</si>
  <si>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</si>
  <si>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</si>
  <si>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</si>
  <si>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</si>
  <si>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</si>
  <si>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</si>
  <si>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</si>
  <si>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</si>
  <si>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</si>
  <si>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</si>
  <si>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</si>
  <si>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</si>
  <si>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</si>
  <si>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</si>
  <si>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</si>
  <si>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</si>
  <si>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</si>
  <si>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</si>
  <si>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</si>
  <si>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</si>
  <si>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</si>
  <si>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</si>
  <si>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</si>
  <si>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</si>
  <si>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</si>
  <si>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</si>
  <si>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</si>
  <si>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</si>
  <si>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</si>
  <si>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</si>
  <si>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</si>
  <si>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</si>
  <si>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</si>
  <si>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</si>
  <si>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</si>
  <si>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</si>
  <si>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</si>
  <si>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</si>
  <si>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</si>
  <si>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</si>
  <si>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</si>
  <si>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</si>
  <si>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</si>
  <si>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</si>
  <si>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</si>
  <si>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</si>
  <si>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</si>
  <si>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</si>
  <si>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</si>
  <si>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</si>
  <si>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</si>
  <si>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</si>
  <si>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</si>
  <si>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</si>
  <si>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</si>
  <si>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</si>
  <si>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</si>
  <si>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</si>
  <si>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</si>
  <si>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</si>
  <si>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</si>
  <si>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</si>
  <si>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</si>
  <si>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</si>
  <si>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</si>
  <si>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</si>
  <si>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</si>
  <si>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</si>
  <si>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</si>
  <si>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</si>
  <si>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</si>
  <si>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</si>
  <si>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</si>
  <si>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</si>
  <si>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</si>
  <si>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</si>
  <si>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</si>
  <si>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</si>
  <si>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</si>
  <si>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</si>
  <si>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</si>
  <si>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</si>
  <si>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</si>
  <si>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</si>
  <si>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</si>
  <si>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</si>
  <si>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</si>
  <si>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</si>
  <si>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</si>
  <si>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</si>
  <si>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</si>
  <si>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</si>
  <si>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</si>
  <si>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</si>
  <si>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</si>
  <si>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</si>
  <si>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</si>
  <si>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</si>
  <si>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</si>
  <si>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</si>
  <si>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</si>
  <si>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</si>
  <si>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</si>
  <si>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</si>
  <si>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</si>
  <si>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</si>
  <si>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</si>
  <si>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</si>
  <si>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</si>
  <si>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</si>
  <si>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</si>
  <si>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</si>
  <si>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</si>
  <si>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</si>
  <si>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</si>
  <si>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</si>
  <si>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</si>
  <si>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</si>
  <si>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</si>
  <si>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</si>
  <si>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</si>
  <si>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</si>
  <si>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</si>
  <si>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</si>
  <si>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</si>
  <si>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</si>
  <si>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</si>
  <si>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</si>
  <si>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</si>
  <si>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</si>
  <si>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</si>
  <si>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</si>
  <si>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</si>
  <si>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</si>
  <si>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</si>
  <si>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</si>
  <si>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</si>
  <si>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</si>
  <si>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</si>
  <si>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</si>
  <si>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</si>
  <si>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</si>
  <si>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</si>
  <si>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</si>
  <si>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</si>
  <si>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</si>
  <si>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</si>
  <si>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</si>
  <si>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</si>
  <si>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</si>
  <si>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</si>
  <si>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</si>
  <si>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</si>
  <si>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</si>
  <si>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</si>
  <si>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</si>
  <si>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</si>
  <si>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</si>
  <si>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</si>
  <si>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</si>
  <si>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</si>
  <si>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</si>
  <si>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</si>
  <si>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</si>
  <si>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</si>
  <si>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</si>
  <si>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</si>
  <si>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</si>
  <si>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</si>
  <si>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</si>
  <si>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</si>
  <si>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</si>
  <si>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</si>
  <si>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</si>
  <si>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</si>
  <si>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</si>
  <si>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</si>
  <si>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</si>
  <si>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</si>
  <si>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</si>
  <si>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</si>
  <si>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</si>
  <si>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</si>
  <si>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</si>
  <si>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</si>
  <si>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</si>
  <si>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</si>
  <si>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</si>
  <si>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</si>
  <si>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</si>
  <si>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</si>
  <si>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</si>
  <si>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</si>
  <si>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</si>
  <si>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</si>
  <si>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</si>
  <si>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</si>
  <si>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</si>
  <si>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</si>
  <si>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</si>
  <si>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</si>
  <si>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</si>
  <si>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</si>
  <si>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</si>
  <si>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</si>
  <si>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</si>
  <si>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</si>
  <si>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</si>
  <si>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</si>
  <si>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</si>
  <si>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</si>
  <si>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</si>
  <si>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</si>
  <si>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</si>
  <si>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</si>
  <si>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</si>
  <si>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</si>
  <si>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</si>
  <si>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</si>
  <si>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</si>
  <si>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</si>
  <si>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</si>
  <si>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</si>
  <si>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</si>
  <si>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</si>
  <si>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</si>
  <si>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</si>
  <si>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</si>
  <si>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</si>
  <si>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</si>
  <si>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</si>
  <si>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</si>
  <si>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</si>
  <si>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</si>
  <si>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</si>
  <si>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</si>
  <si>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</si>
  <si>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</si>
  <si>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</si>
  <si>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</si>
  <si>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</si>
  <si>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</si>
  <si>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</si>
  <si>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</si>
  <si>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</si>
  <si>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</si>
  <si>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</si>
  <si>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</si>
  <si>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</si>
  <si>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</si>
  <si>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</si>
  <si>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</si>
  <si>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</si>
  <si>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</si>
  <si>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</si>
  <si>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</si>
  <si>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</si>
  <si>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</si>
  <si>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</si>
  <si>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</si>
  <si>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</si>
  <si>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</si>
  <si>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</si>
  <si>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</si>
  <si>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</si>
  <si>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</si>
  <si>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</si>
  <si>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</si>
  <si>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</si>
  <si>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</si>
  <si>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</si>
  <si>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</si>
  <si>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</si>
  <si>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</si>
  <si>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</si>
  <si>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</si>
  <si>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</si>
  <si>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</si>
  <si>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</si>
  <si>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</si>
  <si>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</si>
  <si>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</si>
  <si>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</si>
  <si>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</si>
  <si>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</si>
  <si>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</si>
  <si>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</si>
  <si>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</si>
  <si>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</si>
  <si>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</si>
  <si>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</si>
  <si>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</si>
  <si>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</si>
  <si>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</si>
  <si>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</si>
  <si>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</si>
  <si>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</si>
  <si>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</si>
  <si>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</si>
  <si>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</si>
  <si>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</si>
  <si>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</si>
  <si>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</si>
  <si>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</si>
  <si>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</si>
  <si>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</si>
  <si>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</si>
  <si>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</si>
  <si>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</si>
  <si>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</si>
  <si>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</si>
  <si>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</si>
  <si>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</si>
  <si>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</si>
  <si>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</si>
  <si>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</si>
  <si>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</si>
  <si>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</si>
  <si>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</si>
  <si>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</si>
  <si>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</si>
  <si>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</si>
  <si>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</si>
  <si>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</si>
  <si>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</si>
  <si>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</si>
  <si>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</si>
  <si>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</si>
  <si>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</si>
  <si>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</si>
  <si>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</si>
  <si>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</si>
  <si>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</si>
  <si>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</si>
  <si>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</si>
  <si>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</si>
  <si>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</si>
  <si>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</si>
  <si>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</si>
  <si>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</si>
  <si>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</si>
  <si>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</si>
  <si>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</si>
  <si>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</si>
  <si>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</si>
  <si>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</si>
  <si>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</si>
  <si>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</si>
  <si>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</si>
  <si>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</si>
  <si>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</si>
  <si>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</si>
  <si>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</si>
  <si>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</si>
  <si>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</si>
  <si>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</si>
  <si>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</si>
  <si>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</si>
  <si>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</si>
  <si>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</si>
  <si>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</si>
  <si>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</si>
  <si>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</si>
  <si>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</si>
  <si>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</si>
  <si>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</si>
  <si>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</si>
  <si>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</si>
  <si>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</si>
  <si>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</si>
  <si>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</si>
  <si>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</si>
  <si>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</si>
  <si>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</si>
  <si>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</si>
  <si>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</si>
  <si>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</si>
  <si>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</si>
  <si>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</si>
  <si>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</si>
  <si>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</si>
  <si>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</si>
  <si>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</si>
  <si>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</si>
  <si>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</si>
  <si>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</si>
  <si>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</si>
  <si>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</si>
  <si>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</si>
  <si>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</si>
  <si>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</si>
  <si>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</si>
  <si>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</si>
  <si>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</si>
  <si>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</si>
  <si>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</si>
  <si>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</si>
  <si>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</si>
  <si>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</si>
  <si>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</si>
  <si>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</si>
  <si>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</si>
  <si>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</si>
  <si>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</si>
  <si>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</si>
  <si>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</si>
  <si>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</si>
  <si>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</si>
  <si>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</si>
  <si>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</si>
  <si>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</si>
  <si>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</si>
  <si>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</si>
  <si>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</si>
  <si>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</si>
  <si>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</si>
  <si>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</si>
  <si>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</si>
  <si>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</si>
  <si>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</si>
  <si>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</si>
  <si>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</si>
  <si>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</si>
  <si>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</si>
  <si>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</si>
  <si>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</si>
  <si>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</si>
  <si>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</si>
  <si>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</si>
  <si>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</si>
  <si>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</si>
  <si>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</si>
  <si>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</si>
  <si>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</si>
  <si>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</si>
  <si>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</si>
  <si>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</si>
  <si>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</si>
  <si>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</si>
  <si>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</si>
  <si>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</si>
  <si>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</si>
  <si>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</si>
  <si>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</si>
  <si>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</si>
  <si>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</si>
  <si>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</si>
  <si>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</si>
  <si>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</si>
  <si>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</si>
  <si>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</si>
  <si>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</si>
  <si>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</si>
  <si>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</si>
  <si>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</si>
  <si>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</si>
  <si>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</si>
  <si>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</si>
  <si>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</si>
  <si>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</si>
  <si>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</si>
  <si>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</si>
  <si>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</si>
  <si>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</si>
  <si>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</si>
  <si>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</si>
  <si>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</si>
  <si>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</si>
  <si>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</si>
  <si>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</si>
  <si>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</si>
  <si>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</si>
  <si>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</si>
  <si>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</si>
  <si>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</si>
  <si>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</si>
  <si>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</si>
  <si>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</si>
  <si>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</si>
  <si>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</si>
  <si>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</si>
  <si>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</si>
  <si>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</si>
  <si>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</si>
  <si>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</si>
  <si>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</si>
  <si>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</si>
  <si>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</si>
  <si>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</si>
  <si>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</si>
  <si>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</si>
  <si>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</si>
  <si>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</si>
  <si>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</si>
  <si>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</si>
  <si>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</si>
  <si>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</si>
  <si>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</si>
  <si>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</si>
  <si>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</si>
  <si>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</si>
  <si>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</si>
  <si>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</si>
  <si>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</si>
  <si>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</si>
  <si>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</si>
  <si>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</si>
  <si>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</si>
  <si>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</si>
  <si>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</si>
  <si>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</si>
  <si>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</si>
  <si>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</si>
  <si>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</si>
  <si>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</si>
  <si>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</si>
  <si>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</si>
  <si>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</si>
  <si>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</si>
  <si>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</si>
  <si>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</si>
  <si>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</si>
  <si>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</si>
  <si>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</si>
  <si>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</si>
  <si>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</si>
  <si>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</si>
  <si>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</si>
  <si>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</si>
  <si>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</si>
  <si>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</si>
  <si>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</si>
  <si>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</si>
  <si>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</si>
  <si>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</si>
  <si>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</si>
  <si>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</si>
  <si>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</si>
  <si>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</si>
  <si>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</si>
  <si>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</si>
  <si>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</si>
  <si>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</si>
  <si>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</si>
  <si>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</si>
  <si>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</si>
  <si>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</si>
  <si>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</si>
  <si>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</si>
  <si>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</si>
  <si>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</si>
  <si>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</si>
  <si>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</si>
  <si>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</si>
  <si>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</si>
  <si>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</si>
  <si>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</si>
  <si>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</si>
  <si>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</si>
  <si>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</si>
  <si>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</si>
  <si>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</si>
  <si>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</si>
  <si>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</si>
  <si>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</si>
  <si>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</si>
  <si>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</si>
  <si>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</si>
  <si>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</si>
  <si>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</si>
  <si>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</si>
  <si>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</si>
  <si>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</si>
  <si>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</si>
  <si>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</si>
  <si>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</si>
  <si>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</si>
  <si>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</si>
  <si>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</si>
  <si>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</si>
  <si>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</si>
  <si>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</si>
  <si>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</si>
  <si>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</si>
  <si>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</si>
  <si>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</si>
  <si>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</si>
  <si>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</si>
  <si>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</si>
  <si>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</si>
  <si>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</si>
  <si>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</si>
  <si>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</si>
  <si>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</si>
  <si>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</si>
  <si>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</si>
  <si>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</si>
  <si>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</si>
  <si>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</si>
  <si>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</si>
  <si>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</si>
  <si>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</si>
  <si>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</si>
  <si>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</si>
  <si>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</si>
  <si>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</si>
  <si>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</si>
  <si>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</si>
  <si>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</si>
  <si>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</si>
  <si>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</si>
  <si>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</si>
  <si>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</si>
  <si>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</si>
  <si>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</si>
  <si>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</si>
  <si>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</si>
  <si>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</si>
  <si>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</si>
  <si>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</si>
  <si>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</si>
  <si>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</si>
  <si>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</si>
  <si>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</si>
  <si>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</si>
  <si>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</si>
  <si>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</si>
  <si>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</si>
  <si>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</si>
  <si>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</si>
  <si>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</si>
  <si>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</si>
  <si>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</si>
  <si>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</si>
  <si>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</si>
  <si>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</si>
  <si>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</si>
  <si>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</si>
  <si>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</si>
  <si>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</si>
  <si>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</si>
  <si>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</si>
  <si>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</si>
  <si>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</si>
  <si>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</si>
  <si>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</si>
  <si>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</si>
  <si>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</si>
  <si>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</si>
  <si>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</si>
  <si>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</si>
  <si>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</si>
  <si>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</si>
  <si>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</si>
  <si>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</si>
  <si>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</si>
  <si>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</si>
  <si>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</si>
  <si>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</si>
  <si>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</si>
  <si>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</si>
  <si>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</si>
  <si>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</si>
  <si>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</si>
  <si>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</si>
  <si>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</si>
  <si>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</si>
  <si>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</si>
  <si>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</si>
  <si>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</si>
  <si>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</si>
  <si>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</si>
  <si>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</si>
  <si>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</si>
  <si>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</si>
  <si>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</si>
  <si>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</si>
  <si>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</si>
  <si>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</si>
  <si>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</si>
  <si>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</si>
  <si>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</si>
  <si>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</si>
  <si>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</si>
  <si>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</si>
  <si>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</si>
  <si>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</si>
  <si>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</si>
  <si>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</si>
  <si>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</si>
  <si>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</si>
  <si>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</si>
  <si>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</si>
  <si>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</si>
  <si>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</si>
  <si>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</si>
  <si>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</si>
  <si>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</si>
  <si>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</si>
  <si>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</si>
  <si>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</si>
  <si>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</si>
  <si>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</si>
  <si>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</si>
  <si>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</si>
  <si>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</si>
  <si>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</si>
  <si>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</si>
  <si>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</si>
  <si>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</si>
  <si>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</si>
  <si>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</si>
  <si>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</si>
  <si>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</si>
  <si>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</si>
  <si>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</si>
  <si>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</si>
  <si>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</si>
  <si>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</si>
  <si>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</si>
  <si>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</si>
  <si>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</si>
  <si>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</si>
  <si>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</si>
  <si>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</si>
  <si>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</si>
  <si>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</si>
  <si>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</si>
  <si>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</si>
  <si>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</si>
  <si>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</si>
  <si>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</si>
  <si>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</si>
  <si>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</si>
  <si>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</si>
  <si>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</si>
  <si>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</si>
  <si>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</si>
  <si>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</si>
  <si>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</si>
  <si>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</si>
  <si>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</si>
  <si>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</si>
  <si>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</si>
  <si>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</si>
  <si>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</si>
  <si>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</si>
  <si>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</si>
  <si>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</si>
  <si>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</si>
  <si>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</si>
  <si>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</si>
  <si>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</si>
  <si>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</si>
  <si>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</si>
  <si>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</si>
  <si>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</si>
  <si>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</si>
  <si>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</si>
  <si>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</si>
  <si>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</si>
  <si>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</si>
  <si>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</si>
  <si>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</si>
  <si>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</si>
  <si>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</si>
  <si>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</si>
  <si>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</si>
  <si>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</si>
  <si>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</si>
  <si>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</si>
  <si>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</si>
  <si>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</si>
  <si>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</si>
  <si>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</si>
  <si>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</si>
  <si>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</si>
  <si>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</si>
  <si>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</si>
  <si>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</si>
  <si>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</si>
  <si>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</si>
  <si>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</si>
  <si>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</si>
  <si>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</si>
  <si>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</si>
  <si>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</si>
  <si>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</si>
  <si>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</si>
  <si>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</si>
  <si>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</si>
  <si>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</si>
  <si>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</si>
  <si>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</si>
  <si>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</si>
  <si>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</si>
  <si>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</si>
  <si>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</si>
  <si>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</si>
  <si>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</si>
  <si>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</si>
  <si>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</si>
  <si>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</si>
  <si>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</si>
  <si>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</si>
  <si>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</si>
  <si>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</si>
  <si>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</si>
  <si>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</si>
  <si>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</si>
  <si>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</si>
  <si>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</si>
  <si>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</si>
  <si>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</si>
  <si>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</si>
  <si>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</si>
  <si>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</si>
  <si>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</si>
  <si>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</si>
  <si>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</si>
  <si>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</si>
  <si>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</si>
  <si>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</si>
  <si>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</si>
  <si>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</si>
  <si>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</si>
  <si>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</si>
  <si>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</si>
  <si>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</si>
  <si>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</si>
  <si>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</si>
  <si>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</si>
  <si>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</si>
  <si>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</si>
  <si>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</si>
  <si>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</si>
  <si>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</si>
  <si>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</si>
  <si>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</si>
  <si>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</si>
  <si>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</si>
  <si>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</si>
  <si>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</si>
  <si>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</si>
  <si>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</si>
  <si>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</si>
  <si>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</si>
  <si>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</si>
  <si>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</si>
  <si>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</si>
  <si>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</si>
  <si>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</si>
  <si>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</si>
  <si>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</si>
  <si>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</si>
  <si>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</si>
  <si>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</si>
  <si>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</si>
  <si>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</si>
  <si>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</si>
  <si>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</si>
  <si>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</si>
  <si>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</si>
  <si>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</si>
  <si>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</si>
  <si>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</si>
  <si>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</si>
  <si>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</si>
  <si>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</si>
  <si>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</si>
  <si>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</si>
  <si>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</si>
  <si>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</si>
  <si>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</si>
  <si>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</si>
  <si>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</si>
  <si>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</si>
  <si>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</si>
  <si>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</si>
  <si>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</si>
  <si>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</si>
  <si>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</si>
  <si>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</si>
  <si>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</si>
  <si>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</si>
  <si>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</si>
  <si>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</si>
  <si>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</si>
  <si>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</si>
  <si>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</si>
  <si>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</si>
  <si>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</si>
  <si>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</si>
  <si>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</si>
  <si>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</si>
  <si>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</si>
  <si>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</si>
  <si>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</si>
  <si>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</si>
  <si>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</si>
  <si>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</si>
  <si>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</si>
  <si>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</si>
  <si>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</si>
  <si>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</si>
  <si>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</si>
  <si>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</si>
  <si>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</si>
  <si>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</si>
  <si>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</si>
  <si>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</si>
  <si>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</si>
  <si>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</si>
  <si>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</si>
  <si>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</si>
  <si>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</si>
  <si>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</si>
  <si>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</si>
  <si>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</si>
  <si>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</si>
  <si>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</si>
  <si>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</si>
  <si>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</si>
  <si>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</si>
  <si>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</si>
  <si>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</si>
  <si>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</si>
  <si>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</si>
  <si>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</si>
  <si>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</si>
  <si>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</si>
  <si>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</si>
  <si>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</si>
  <si>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</si>
  <si>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</si>
  <si>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</si>
  <si>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</si>
  <si>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</si>
  <si>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</si>
  <si>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</si>
  <si>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</si>
  <si>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</si>
  <si>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</si>
  <si>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</si>
  <si>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</si>
  <si>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</si>
  <si>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</si>
  <si>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</si>
  <si>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</si>
  <si>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</si>
  <si>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</si>
  <si>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</si>
  <si>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</si>
  <si>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</si>
  <si>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</si>
  <si>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</si>
  <si>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</si>
  <si>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</si>
  <si>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</si>
  <si>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</si>
  <si>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</si>
  <si>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</si>
  <si>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</si>
  <si>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</si>
  <si>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</si>
  <si>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</si>
  <si>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</si>
  <si>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</si>
  <si>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</si>
  <si>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</si>
  <si>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</si>
  <si>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</si>
  <si>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</si>
  <si>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</si>
  <si>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</si>
  <si>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</si>
  <si>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</si>
  <si>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</si>
  <si>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</si>
  <si>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</si>
  <si>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</si>
  <si>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</si>
  <si>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</si>
  <si>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</si>
  <si>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</si>
  <si>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</si>
  <si>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</si>
  <si>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</si>
  <si>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</si>
  <si>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</si>
  <si>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</si>
  <si>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</si>
  <si>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</si>
  <si>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</si>
  <si>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</si>
  <si>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</si>
  <si>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</si>
  <si>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</si>
  <si>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</si>
  <si>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</si>
  <si>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</si>
  <si>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</si>
  <si>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</si>
  <si>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</si>
  <si>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</si>
  <si>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</si>
  <si>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</si>
  <si>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</si>
  <si>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</si>
  <si>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</si>
  <si>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</si>
  <si>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</si>
  <si>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</si>
  <si>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</si>
  <si>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</si>
  <si>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</si>
  <si>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</si>
  <si>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</si>
  <si>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</si>
  <si>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</si>
  <si>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</si>
  <si>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</si>
  <si>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</si>
  <si>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</si>
  <si>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</si>
  <si>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</si>
  <si>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</si>
  <si>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</si>
  <si>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</si>
  <si>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</si>
  <si>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</si>
  <si>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</si>
  <si>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</si>
  <si>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</si>
  <si>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</si>
  <si>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</si>
  <si>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</si>
  <si>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</si>
  <si>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</si>
  <si>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</si>
  <si>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</si>
  <si>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</si>
  <si>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</si>
  <si>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</si>
  <si>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</si>
  <si>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</si>
  <si>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</si>
  <si>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</si>
  <si>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</si>
  <si>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</si>
  <si>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</si>
  <si>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</si>
  <si>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</si>
  <si>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</si>
  <si>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</si>
  <si>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</si>
  <si>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</si>
  <si>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</si>
  <si>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</si>
  <si>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</si>
  <si>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</si>
  <si>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</si>
  <si>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</si>
  <si>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</si>
  <si>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</si>
  <si>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</si>
  <si>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</si>
  <si>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</si>
  <si>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</si>
  <si>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</si>
  <si>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</si>
  <si>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</si>
  <si>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</si>
  <si>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</si>
  <si>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</si>
  <si>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</si>
  <si>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</si>
  <si>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</si>
  <si>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</si>
  <si>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</si>
  <si>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</si>
  <si>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</si>
  <si>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</si>
  <si>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</si>
  <si>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</si>
  <si>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</si>
  <si>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</si>
  <si>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</si>
  <si>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</si>
  <si>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</si>
  <si>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</si>
  <si>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</si>
  <si>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</si>
  <si>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</si>
  <si>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</si>
  <si>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</si>
  <si>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</si>
  <si>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</si>
  <si>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</si>
  <si>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</si>
  <si>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</si>
  <si>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</si>
  <si>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</si>
  <si>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</si>
  <si>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</si>
  <si>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</si>
  <si>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</si>
  <si>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</si>
  <si>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</si>
  <si>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</si>
  <si>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</si>
  <si>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</si>
  <si>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</si>
  <si>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</si>
  <si>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</si>
  <si>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</si>
  <si>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</si>
  <si>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</si>
  <si>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</si>
  <si>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</si>
  <si>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</si>
  <si>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</si>
  <si>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</si>
  <si>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</si>
  <si>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</si>
  <si>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</si>
  <si>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</si>
  <si>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</si>
  <si>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</si>
  <si>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</si>
  <si>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</si>
  <si>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</si>
  <si>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</si>
  <si>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</si>
  <si>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</si>
  <si>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</si>
  <si>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</si>
  <si>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</si>
  <si>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</si>
  <si>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</si>
  <si>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</si>
  <si>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</si>
  <si>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</si>
  <si>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</si>
  <si>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</si>
  <si>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</si>
  <si>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</si>
  <si>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</si>
  <si>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</si>
  <si>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</si>
  <si>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</si>
  <si>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</si>
  <si>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</si>
  <si>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</si>
  <si>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</si>
  <si>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</si>
  <si>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</si>
  <si>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</si>
  <si>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</si>
  <si>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</si>
  <si>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</si>
  <si>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</si>
  <si>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</si>
  <si>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</si>
  <si>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</si>
  <si>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</si>
  <si>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ETA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</si>
  <si>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</si>
  <si>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</si>
  <si>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</si>
  <si>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</si>
  <si>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</si>
  <si>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</si>
  <si>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</si>
  <si>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</si>
  <si>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</si>
  <si>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</si>
  <si>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</si>
  <si>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</si>
  <si>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</si>
  <si>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</si>
  <si>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</si>
  <si>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</si>
  <si>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</si>
  <si>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</si>
  <si>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</si>
  <si>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</si>
  <si>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</si>
  <si>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</si>
  <si>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</si>
  <si>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</si>
  <si>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</si>
  <si>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</si>
  <si>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</si>
  <si>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</si>
  <si>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</si>
  <si>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</si>
  <si>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</si>
  <si>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</si>
  <si>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</si>
  <si>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</si>
  <si>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</si>
  <si>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</si>
  <si>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</si>
  <si>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</si>
  <si>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</si>
  <si>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</si>
  <si>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</si>
  <si>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</si>
  <si>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</si>
  <si>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</si>
  <si>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</si>
  <si>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</si>
  <si>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</si>
  <si>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</si>
  <si>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</si>
  <si>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</si>
  <si>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</si>
  <si>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</si>
  <si>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</si>
  <si>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</si>
  <si>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</si>
  <si>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</si>
  <si>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</si>
  <si>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</si>
  <si>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</si>
  <si>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</si>
  <si>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</si>
  <si>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</si>
  <si>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</si>
  <si>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</si>
  <si>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</si>
  <si>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</si>
  <si>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</si>
  <si>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</si>
  <si>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</si>
  <si>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</si>
  <si>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</si>
  <si>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</si>
  <si>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</si>
  <si>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</si>
  <si>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</si>
  <si>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</si>
  <si>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</si>
  <si>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</si>
  <si>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</si>
  <si>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</si>
  <si>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</si>
  <si>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</si>
  <si>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</si>
  <si>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</si>
  <si>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</si>
  <si>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</si>
  <si>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</si>
  <si>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was night access issue / USF area team EM team on the way  40 mins</t>
  </si>
  <si>
    <t>NO PCM</t>
  </si>
  <si>
    <t>team facing major issue at site and other team on the way by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</si>
  <si>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</si>
  <si>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</si>
  <si>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</si>
  <si>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</si>
  <si>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</si>
  <si>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</si>
  <si>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</si>
  <si>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</si>
  <si>
    <t>PCM-20251103-00000372</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</si>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</sst>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0" totalsRowShown="0" headerRowDxfId="48" dataDxfId="47" headerRowBorderDxfId="45" tableBorderDxfId="46" totalsRowBorderDxfId="44">
  <autoFilter ref="A1:L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0" totalsRowShown="0" headerRowDxfId="31" dataDxfId="30" headerRowBorderDxfId="28" tableBorderDxfId="29">
  <autoFilter ref="A1:L3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 totalsRowShown="0" headerRowDxfId="15" dataDxfId="14" headerRowBorderDxfId="12" tableBorderDxfId="13">
  <autoFilter ref="A1:L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301.35375509259029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0.23052569444553228</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45964.302180787039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45964.302180787039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45964.302180787039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45964.302180787039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45964.302180787039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45964.302180787039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45964.302180787039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45964.302180787039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45964.302180787039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45964.302180787039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45964.302180787039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45964.302180787039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45964.302180787039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45964.302180787039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45964.302180787039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45964.302180787039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45964.302180787039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45964.302180787039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45964.302180787039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45964.302180787039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45964.302180787039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45964.302180787039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45964.302180787039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45964.302180787039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45964.302180787039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45964.302180787039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45964.302180787039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45964.302180787039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45964.302180787039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45964.302180787039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45964.302180787039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45964.302180787039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45964.302180787039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45964.302180787039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45964.302180787039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45964.302180787039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45964.302180787039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45964.302180787039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45964.302180787039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45964.302180787039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45964.302180787039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45964.302180787039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45964.302180787039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45964.302180787039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45964.302180787039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45964.302180787039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45964.302180787039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45964.302180787039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45964.302180787039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45964.302180787039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45964.302180787039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45964.302180787039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45964.302180787039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45964.302180787039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45964.302180787039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45964.302180787039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45964.302180787039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45964.302180787039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45964.302180787039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45964.302180787039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45964.302180787039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45964.302180787039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45964.302180787039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45964.302180787039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45964.302180787039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45964.302180787039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45964.302180787039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45964.302180787039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45964.302180787039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45964.302180787039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45964.302180787039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45964.302180787039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45964.302180787039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45964.302180787039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45964.302180787039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45964.302180787039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45964.302180787039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45964.302180787039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45964.302180787039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45964.302180787039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45964.302180787039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45964.302180787039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45964.302180787039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45964.302180787039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45964.302180787039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45964.302180787039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45964.302180787039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45964.302180787039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45964.302180787039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45964.302180787039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45964.302180787039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45964.302180787039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45964.302180787039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45964.302180787039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45964.302180787039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45964.302180787039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45964.302180787039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45964.302180787039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45964.302180787039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45964.302180787039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45964.302180787039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45964.302180787039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45964.302180787039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45964.302180787039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45964.302180787039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45964.302180787039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45964.302180787039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45964.302180787039</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45964.302180787039</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2EEF270-3FB4-4BA0-95FE-34832A034A0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139.30234305555496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5.5600974537082948</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45964.302180787039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45964.302180787039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45964.302180787039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45964.302180787039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45964.302180787039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45964.302180787039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45964.302180787039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45964.302180787039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45964.302180787039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45964.302180787039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45964.302180787039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45964.302180787039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45964.302180787039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45964.302180787039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45964.302180787039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45964.302180787039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45964.302180787039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45964.302180787039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45964.302180787039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45964.302180787039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45964.302180787039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45964.302180787039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45964.302180787039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45964.302180787039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45964.302180787039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45964.302180787039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45964.302180787039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45964.302180787039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45964.302180787039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45964.302180787039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45964.302180787039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45964.302180787039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45964.302180787039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45964.302180787039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45964.302180787039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45964.302180787039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45964.302180787039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45964.302180787039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45964.302180787039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45964.302180787039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45964.302180787039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45964.302180787039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45964.302180787039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45964.302180787039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45964.302180787039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45964.302180787039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45964.302180787039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45964.302180787039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45964.302180787039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45964.302180787039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45964.302180787039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45964.302180787039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45964.302180787039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45964.302180787039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45964.302180787039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45964.302180787039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45964.302180787039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45964.302180787039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45964.302180787039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45964.302180787039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45964.302180787039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45964.302180787039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45964.302180787039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45964.302180787039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45964.302180787039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45964.302180787039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45964.302180787039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45964.302180787039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45964.302180787039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45964.302180787039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45964.302180787039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45964.302180787039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45964.302180787039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45964.302180787039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45964.302180787039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45964.302180787039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45964.302180787039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45964.302180787039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45964.302180787039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45964.302180787039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45964.302180787039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45964.302180787039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45964.302180787039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45964.302180787039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45964.302180787039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45964.302180787039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45964.302180787039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45964.302180787039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45964.302180787039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45964.302180787039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45964.302180787039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45964.302180787039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45964.302180787039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45964.302180787039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45964.302180787039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45964.302180787039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45964.302180787039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45964.302180787039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45964.302180787039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45964.302180787039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45964.302180787039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45964.302180787039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45964.302180787039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45964.302180787039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45964.302180787039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45964.302180787039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45964.302180787039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45964.302180787039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45964.302180787039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45964.302180787039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45964.302180787039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45964.302180787039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45964.302180787039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45964.302180787039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45964.302180787039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45964.302180787039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45964.302180787039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45964.302180787039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45964.302180787039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45964.302180787039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45964.302180787039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45964.302180787039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45964.302180787039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45964.302180787039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45964.302180787039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45964.302180787039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45964.302180787039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45964.302180787039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45964.302180787039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45964.302180787039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45964.302180787039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45964.302180787039</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5" sqref="D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45964.302181018516</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45964.302181018516</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45964.302181018516</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45964.302181018516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45964.302181018516</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45964.302181018516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45964.302181018516</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45964.302181018516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45964.302181018516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45964.302181018516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45964.302181018516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45964.302181018516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45964.302181018516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45964.302181018516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45964.302181018516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45964.302181018516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45964.302181018516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45964.302181018516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45964.302181018516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45964.302181018516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45964.302181018516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45964.302181018516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45964.302181018516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45964.302181018516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45964.302181018516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45964.302181018516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45964.302181018516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45964.302181018516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45964.302181018516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45964.302181018516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45964.302181018516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45964.302181018516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45964.302181018516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45964.302181018516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45964.302181018516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45964.302181018516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45964.302181018516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45964.302181018516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45964.302181018516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45964.302181018516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45964.302181018516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45964.302181018516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45964.302181018516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45964.302181018516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45964.302181018516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45964.302181018516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45964.302181018516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45964.302181018516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45964.302181018516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45964.302181018516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45964.302181018516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45964.302181018516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45964.302181018516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45964.302181018516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45964.302181018516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45964.302181018516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45964.302181018516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45964.302181018516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45964.302181018516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45964.302181018516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45964.302181018516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45964.302181018516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45964.302181018516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45964.302181018516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45964.302181018516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45964.302181018516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45964.302181018516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45964.302181018516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45964.302181018516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45964.302181018516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45964.302181018516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45964.302181018516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45964.302181018516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45964.302181018516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45964.302181018516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45964.302181018516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45964.302181018516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45964.302181018516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45964.302181018516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45964.302181018516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45964.302181018516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45964.302181018516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45964.302181018516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45964.302181018516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45964.302181018516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45964.302181018516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45964.302181018516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45964.302181018516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45964.302181018516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45964.302181018516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45964.302181018516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45964.302181018516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45964.302181018516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45964.302181018516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45964.302181018516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45964.302181018516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45964.302181018516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45964.302181018516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45964.302181018516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45964.302181018516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45964.302181018516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45964.302181018516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45964.302181018516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45964.302181018516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45964.302181018516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45964.302181018516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45964.302181018516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45964.302181018516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45964.302181018516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45964.302181018516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45964.302181018516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45964.302181018516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45964.302181018516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45964.302181018516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45964.302181018516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45964.302181018516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45964.302181018516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45964.302181018516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45964.302181018516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45964.302181018516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45964.302181018516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45964.302181018516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45964.302181018516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45964.302181018516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45964.302181018516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45964.302181018516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45964.302181018516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45964.302181018516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45964.302181018516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45964.302181018516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45964.302181018516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45964.302181018516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45964.302181018516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45964.302181018516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45964.302181018516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45964.302181018516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45964.302181018516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45964.302181018516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45964.302181018516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45964.302181018516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45964.302181018516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45964.302181018516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45964.302181018516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45964.302181018516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45964.302181018516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45964.302181018516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45964.302181018516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45964.302181018516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45964.302181018516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45964.302181018516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45964.302181018516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45964.302181018516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45964.302181018516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45964.302181018516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45964.302181018516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45964.302181018516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45964.302181018516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45964.302181018516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45964.302181018516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45964.302181018516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45964.302181018516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45964.302181018516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45964.302181018516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45964.302181018516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45964.302181018516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45964.302181018516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45964.302181018516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45964.302181018516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45964.302181018516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45964.302181018516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45964.302181018516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45964.302181018516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45964.302181018516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45964.302181018516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45964.302181018516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45964.302181018516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45964.302181018516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45964.302181018516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45964.302181018516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45964.302181018516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45964.302181018516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45964.302181018516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45964.302181018516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45964.302181018516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45964.302181018516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45964.302181018516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45964.302181018516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45964.302181018516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45964.302181018516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45964.302181018516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45964.302181018516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45964.302181018516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45964.302181018516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45964.302181018516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45964.302181018516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45964.302181018516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45964.302181018516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45964.302181018516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45964.302181018516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45964.302181018516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45964.302181018516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45964.302181018516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45964.302181018516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45964.302181018516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45964.302181018516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45964.302181018516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45964.302181018516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45964.302181018516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45964.302181018516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45964.302181018516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45964.302181018516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45964.302181018516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45964.302181018516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45964.302181018516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45964.302181018516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45964.302181018516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45964.302181018516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45964.302181018516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45964.302181018516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45964.302181018516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45964.302181018516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45964.302181018516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45964.302181018516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45964.302181018516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45964.302181018516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45964.302181018516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45964.302181018516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45964.302181018516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45964.302181018516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45964.302181018516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45964.302181018516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45964.302181018516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45964.302181018516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45964.302181018516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45964.302181018516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45964.302181018516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45964.302181018516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45964.302181018516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45964.302181018516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45964.302181018516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45964.302181018516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45964.302181018516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45964.302181018516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45964.302181018516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45964.302181018516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45964.302181018516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45964.302181018516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45964.302181018516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45964.302181018516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45964.302181018516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45964.302181018516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45964.302181018516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45964.302181018516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45964.302181018516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45964.302181018516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45964.302181018516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45964.302181018516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45964.302181018516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45964.302181018516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45964.302181018516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45964.302181018516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45964.302181018516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45964.302181018516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45964.302181018516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45964.302181018516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45964.302181018516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45964.302181018516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45964.302181018516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45964.302181018516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45964.302181018516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45964.302181018516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45964.302181018516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45964.302181018516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45964.302181018516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45964.302181018516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45964.302181018516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45964.302181018516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45964.302181018516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45964.302181018516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45964.302181018516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45964.302181018516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45964.302181018516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45964.302181018516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45964.302181018516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45964.302181018516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45964.302181018516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45964.302181018516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45964.302181018516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45964.302181018516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45964.302181018516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45964.302181018516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45964.302181018516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45964.302181018516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45964.302181018516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45964.302181018516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45964.302181018516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45964.302181018516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45964.302181018516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45964.302181018516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45964.302181018516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45964.302181018516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45964.302181018516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45964.302181018516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45964.302181018516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45964.302181018516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45964.302181018516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45964.302181018516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45964.302181018516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45964.302181018516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45964.302181018516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45964.302181018516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45964.302181018516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45964.302181018516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45964.302181018516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45964.302181018516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45964.302181018516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45964.302181018516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45964.302181018516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45964.302181018516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45964.302181018516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45964.302181018516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45964.302181018516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45964.302181018516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45964.302181018516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45964.302181018516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45964.302181018516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45964.302181018516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45964.302181018516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45964.302181018516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45964.302181018516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45964.302181018516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45964.302181018516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45964.302181018516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45964.302181018516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45964.302181018516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45964.302181018516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45964.302181018516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45964.302181018516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45964.302181018516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45964.302181018516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45964.302181018516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45964.302181018516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45964.302181018516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45964.302181018516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45964.302181018516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45964.302181018516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45964.302181018516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45964.302181018516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45964.302181018516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45964.302181018516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45964.302181018516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45964.302181018516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45964.302181018516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45964.302181018516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45964.302181018516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45964.302181018516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45964.302181018516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45964.302181018516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45964.302181018516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45964.302181018516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45964.302181018516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45964.302181018516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45964.302181018516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45964.302181018516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45964.302181018516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45964.302181018516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45964.302181018516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45964.302181018516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45964.302181018516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45964.302181018516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45964.302181018516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45964.302181018516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45964.302181018516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45964.302181018516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45964.302181018516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45964.302181018516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45964.302181018516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45964.302181018516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45964.302181018516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45964.302181018516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45964.302181018516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45964.302181018516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45964.302181018516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45964.302181018516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45964.302181018516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45964.302181018516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45964.302181018516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45964.302181018516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45964.302181018516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45964.302181018516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45964.302181018516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45964.302181018516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45964.302181018516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45964.302181018516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45964.302181018516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45964.302181018516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45964.302181018516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45964.302181018516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45964.302181018516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45964.302181018516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45964.302181018516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45964.302181018516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45964.302181018516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45964.302181018516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45964.302181018516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45964.302181018516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45964.302181018516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45964.302181018516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45964.302181018516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45964.302181018516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45964.302181018516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45964.302181018516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45964.302181018516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45964.302181018516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45964.302181018516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45964.302181018516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45964.302181018516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45964.302181018516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45964.302181018516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45964.302181018516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45964.302181018516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45964.302181018516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45964.302181018516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45964.302181018516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45964.302181018516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45964.302181018516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45964.302181018516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45964.302181018516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45964.302181018516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45964.302181018516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45964.302181018516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45964.302181018516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45964.302181018516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45964.302181018516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45964.302181018516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45964.302181018516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45964.302181018516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45964.302181018516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45964.302181018516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45964.302181018516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45964.302181018516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45964.302181018516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45964.302181018516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45964.302181018516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45964.302181018516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45964.302181018516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45964.302181018516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45964.302181018516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45964.302181018516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45964.302181018516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45964.302181018516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45964.302181018516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45964.302181018516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45964.302181018516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45964.302181018516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45964.302181018516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45964.302181018516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45964.302181018516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45964.302181018516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45964.302181018516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45964.302181018516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45964.302181018516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45964.302181018516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45964.302181018516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45964.302181018516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45964.302181018516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45964.302181018516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45964.302181018516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45964.302181018516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45964.302181018516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45964.302181018516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45964.302181018516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45964.302181018516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45964.302181018516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45964.302181018516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45964.302181018516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45964.302181018516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45964.302181018516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45964.302181018516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45964.302181018516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45964.302181018516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45964.302181018516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45964.302181018516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45964.302181018516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45964.302181018516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45964.302181018516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45964.302181018516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45964.302181018516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45964.302181018516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45964.302181018516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45964.302181018516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45964.302181018516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45964.302181018516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45964.302181018516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45964.302181018516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45964.302181018516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45964.302181018516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45964.302181018516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45964.302181018516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45964.302181018516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45964.302181018516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45964.302181018516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45964.302181018516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45964.302181018516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45964.302181018516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45964.302181018516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45964.302181018516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45964.302181018516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45964.302181018516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45964.302181018516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45964.302181018516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45964.302181018516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45964.302181018516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45964.302181018516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45964.302181018516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45964.302181018516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45964.302181018516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45964.302181018516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45964.302181018516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45964.302181018516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45964.302181018516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45964.302181018516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45964.302181018516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45964.302181018516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45964.302181018516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45964.302181018516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45964.302181018516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45964.302181018516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45964.302181018516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45964.302181018516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45964.302181018516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45964.302181018516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45964.302181018516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45964.302181018516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45964.302181018516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45964.302181018516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45964.302181018516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45964.302181018516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45964.302181018516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45964.302181018516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45964.302181018516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45964.302181018516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45964.302181018516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45964.302181018516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45964.302181018516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45964.302181018516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45964.302181018516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45964.302181018516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45964.302181018516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45964.302181018516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45964.302181018516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45964.302181018516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45964.302181018516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45964.302181018516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45964.302181018516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45964.302181018516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45964.302181018516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45964.302181018516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45964.302181018516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45964.302181018516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45964.302181018516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45964.302181018516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45964.302181018516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45964.302181018516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45964.302181018516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45964.302181018516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45964.302181018516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45964.302181018516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45964.302181018516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45964.302181018516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45964.302181018516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45964.302181018516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45964.302181018516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45964.302181018516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45964.302181018516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45964.302181018516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45964.302181018516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45964.302181018516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45964.302181018516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45964.302181018516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45964.302181018516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45964.302181018516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45964.302181018516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45964.302181018516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45964.302181018516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45964.302181018516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45964.302181018516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45964.302181018516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45964.302181018516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45964.302181018516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45964.302181018516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45964.302181018516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45964.302181018516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45964.302181018516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45964.302181018516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45964.302181018516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45964.302181018516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45964.302181018516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45964.302181018516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45964.302181018516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45964.302181018516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45964.302181018516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45964.302181018516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45964.302181018516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45964.302181018516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45964.302181018516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45964.302181018516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45964.302181018516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45964.302181018516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45964.302181018516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45964.302181018516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45964.302181018516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45964.302181018516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45964.302181018516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45964.302181018516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45964.302181018516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45964.302181018516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45964.302181018516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45964.302181018516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45964.302181018516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45964.302181018516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45964.302181018516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45964.302181018516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45964.302181018516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45964.302181018516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45964.302181018516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45964.302181018516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45964.302181018516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45964.302181018516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45964.302181018516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45964.302181018516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45964.302181018516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45964.302181018516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45964.302181018516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45964.302181018516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45964.302181018516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45964.302181018516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45964.302181018516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45964.302181018516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45964.302181018516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45964.302181018516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45964.302181018516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45964.302181018516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45964.302181018516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45964.302181018516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45964.302181018516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45964.302181018516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45964.302181018516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45964.302181018516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45964.302181018516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45964.302181018516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45964.302181018516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45964.302181018516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45964.302181018516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45964.302181018516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45964.302181018516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45964.302181018516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45964.302181018516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45964.302181018516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45964.302181018516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45964.302181018516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45964.302181018516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45964.302181018516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45964.302181018516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45964.302181018516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45964.302181018516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45964.302181018516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45964.302181018516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45964.302181018516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45964.302181018516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45964.302181018516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45964.302181018516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45964.302181018516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45964.302181018516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45964.302181018516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45964.302181018516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45964.302181018516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45964.302181018516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45964.302181018516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45964.302181018516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45964.302181018516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45964.302181018516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45964.302181018516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45964.302181018516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45964.302181018516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45964.302181018516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45964.302181018516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45964.302181018516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45964.302181018516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45964.302181018516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45964.302181018516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45964.302181018516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45964.302181018516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45964.302181018516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45964.302181018516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45964.302181018516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45964.302181018516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45964.302181018516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45964.302181018516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45964.302181018516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45964.302181018516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45964.302181018516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45964.302181018516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45964.302181018516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45964.302181018516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45964.302181018516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45964.302181018516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45964.302181018516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45964.302181018516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45964.302181018516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45964.302181018516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45964.302181018516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45964.302181018516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45964.302181018516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45964.302181018516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45964.302181018516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45964.302181018516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45964.302181018516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45964.302181018516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45964.302181018516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45964.302181018516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45964.302181018516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45964.302181018516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45964.302181018516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45964.302181018516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45964.302181018516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45964.302181018516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45964.302181018516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45964.302181018516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45964.302181018516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45964.302181018516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45964.302181018516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45964.302181018516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45964.302181018516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45964.302181018516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45964.302181018516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45964.302181018516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45964.302181018516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45964.302181018516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45964.302181018516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45964.302181018516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45964.302181018516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45964.302181018516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45964.302181018516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45964.302181018516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45964.302181018516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45964.302181018516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45964.302181018516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45964.302181018516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45964.302181018516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45964.302181018516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45964.302181018516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45964.302181018516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45964.302181018516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45964.302181018516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45964.302181018516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45964.302181018516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45964.302181018516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45964.302181018516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45964.302181018516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45964.302181018516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45964.302181018516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45964.302181018516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45964.302181018516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45964.302181018516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45964.302181018516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45964.302181018516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45964.302181018516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45964.302181018516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45964.302181018516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45964.302181018516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45964.302181018516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45964.302181018516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45964.302181018516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45964.302181018516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45964.302181018516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45964.302181018516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45964.302181018516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45964.302181018516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45964.302181018516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45964.302181018516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45964.302181018516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45964.302181018516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45964.302181018516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45964.302181018516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45964.302181018516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45964.302181018516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45964.302181018516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45964.302181018516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45964.302181018516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45964.302181018516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45964.302181018516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45964.302181018516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45964.302181018516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45964.302181018516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45964.302181018516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45964.302181018516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45964.302181018516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45964.302181018516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45964.302181018516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45964.302181018516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45964.302181018516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45964.302181018516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45964.302181018516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45964.302181018516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45964.302181018516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45964.302181018516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45964.302181018516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45964.302181018516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45964.302181018516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45964.302181018516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45964.302181018516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45964.302181018516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45964.302181018516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45964.302181018516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45964.302181018516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45964.302181018516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45964.302181018516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45964.302181018516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45964.302181018516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45964.302181018516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45964.302181018516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45964.302181018516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45964.302181018516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45964.302181018516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45964.302181018516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45964.302181018516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45964.302181018516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45964.302181018516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45964.302181018516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45964.302181018516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45964.302181018516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45964.302181018516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45964.302181018516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45964.302181018516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45964.302181018516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45964.302181018516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45964.302181018516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45964.302181018516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45964.302181018516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45964.302181018516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45964.302181018516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45964.302181018516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45964.302181018516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45964.302181018516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45964.302181018516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45964.302181018516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45964.302181018516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45964.302181018516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45964.302181018516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45964.302181018516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45964.302181018516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45964.302181018516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45964.302181018516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45964.302181018516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45964.302181018516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45964.302181018516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45964.302181018516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45964.302181018516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45964.302181018516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45964.302181018516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45964.302181018516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45964.302181018516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45964.302181018516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45964.302181018516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45964.302181018516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45964.302181018516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45964.302181018516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45964.302181018516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45964.302181018516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45964.302181018516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45964.302181018516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45964.302181018516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45964.302181018516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45964.302181018516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45964.302181018516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45964.302181018516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45964.302181018516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45964.302181018516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45964.302181018516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45964.302181018516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45964.302181018516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45964.302181018516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45964.302181018516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45964.302181018516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45964.302181018516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45964.302181018516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45964.302181018516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45964.302181018516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45964.302181018516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45964.302181018516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45964.302181018516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45964.302181018516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45964.302181018516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45964.302181018516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45964.302181018516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45964.302181018516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45964.302181018516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45964.302181018516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45964.302181018516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45964.302181018516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45964.302181018516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45964.302181018516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45964.302181018516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45964.302181018516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45964.302181018516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45964.302181018516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45964.302181018516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45964.302181018516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45964.302181018516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45964.302181018516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45964.302181018516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45964.302181018516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45964.302181018516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45964.302181018516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45964.302181018516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45964.302181018516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45964.302181018516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45964.302181018516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45964.302181018516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45964.302181018516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45964.302181018516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45964.302181018516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45964.302181018516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45964.302181018516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45964.302181018516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45964.302181018516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45964.302181018516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45964.302181018516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45964.302181018516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45964.302181018516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45964.302181018516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45964.302181018516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45964.302181018516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45964.302181018516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45964.302181018516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45964.302181018516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45964.302181018516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45964.302181018516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45964.302181018516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45964.302181018516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45964.302181018516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45964.302181018516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45964.302181018516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45964.302181018516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45964.302181018516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45964.302181018516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45964.302181018516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45964.302181018516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45964.302181018516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45964.302181018516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45964.302181018516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45964.302181018516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45964.302181018516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45964.302181018516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45964.302181018516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45964.302181018516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45964.302181018516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45964.302181018516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45964.302181018516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45964.302181018516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45964.302181018516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45964.302181018516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45964.302181018516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45964.302181018516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45964.302181018516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45964.302181018516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45964.302181018516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45964.302181018516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45964.302181018516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45964.302181018516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45964.302181018516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45964.302181018516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45964.302181018516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45964.302181018516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45964.302181018516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45964.302181018516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45964.302181018516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45964.302181018516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45964.302181018516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45964.302181018516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45964.302181018516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45964.302181018516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45964.302181018516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45964.302181018516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45964.302181018516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45964.302181018516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45964.302181018516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45964.302181018516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45964.302181018516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45964.302181018516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45964.302181018516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45964.302181018516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45964.302181018516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45964.302181018516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45964.302181018516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45964.302181018516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45964.302181018516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45964.302181018516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45964.302181018516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45964.302181018516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45964.302181018516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45964.302181018516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45964.302181018516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45964.302181018516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45964.302181018516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45964.302181018516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45964.302181018516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45964.302181018516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45964.302181018516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45964.302181018516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45964.302181018516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45964.302181018516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45964.302181018516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45964.302181018516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45964.302181018516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45964.302181018516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45964.302181018516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45964.302181018516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45964.302181018516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45964.302181018516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45964.302181018516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45964.302181018516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45964.302181018516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45964.302181018516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45964.302181018516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45964.302181018516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45964.302181018516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45964.302181018516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45964.302181018516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45964.302181018516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45964.302181018516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45964.302181018516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45964.302181018516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45964.302181018516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45964.302181018516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45964.302181018516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45964.302181018516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45964.302181018516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45964.302181018516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45964.302181018516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45964.302181018516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45964.302181018516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45964.302181018516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45964.302181018516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45964.302181018516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45964.302181018516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45964.302181018516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45964.302181018516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45964.302181018516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45964.302181018516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45964.302181018516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45964.302181018516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45964.302181018516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45964.302181018516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45964.302181018516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45964.302181018516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45964.302181018516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45964.302181018516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45964.302181018516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45964.302181018516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45964.302181018516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45964.302181018516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45964.302181018516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45964.302181018516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45964.302181018516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45964.302181018516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45964.302181018516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45964.302181018516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45964.302181018516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45964.302181018516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45964.302181018516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45964.302181018516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45964.302181018516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45964.302181018516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45964.302181018516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45964.302181018516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45964.302181018516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45964.302181018516</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260.82146342592023</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0.42856990740256151</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2</v>
      </c>
      <c r="D4" s="120" t="s">
        <v>28058</v>
      </c>
      <c r="E4" s="97" t="s">
        <v>39021</v>
      </c>
      <c r="F4" s="122"/>
      <c r="G4" s="123">
        <f ca="1">IFERROR(NOW()-F4,"")</f>
        <v>45964.302181018516</v>
      </c>
      <c r="H4" s="122">
        <v>45964.150972222225</v>
      </c>
      <c r="I4" s="118" t="str">
        <f>IFERROR(VLOOKUP(D4,DB!A:F,6,0),"")</f>
        <v>Generator-SG</v>
      </c>
      <c r="J4" s="118" t="str">
        <f>IFERROR(VLOOKUP(D4,DB!A:G,7,0),"")</f>
        <v>Good</v>
      </c>
      <c r="K4" s="124" t="s">
        <v>39114</v>
      </c>
      <c r="L4" s="120" t="str">
        <f>IFERROR(VLOOKUP(D4,DB!A:I,9,0),"")</f>
        <v>Latis</v>
      </c>
    </row>
    <row r="5" spans="1:16" ht="15" customHeight="1">
      <c r="A5" s="118"/>
      <c r="B5" s="118" t="str">
        <f>IFERROR(VLOOKUP(D5,DB!A:K,11,0),"")</f>
        <v/>
      </c>
      <c r="C5" s="119"/>
      <c r="D5" s="120"/>
      <c r="E5" s="97"/>
      <c r="F5" s="122"/>
      <c r="G5" s="123">
        <f ca="1">IFERROR(NOW()-F5,"")</f>
        <v>45964.302181018516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45964.302181018516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45964.302181018516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45964.302181018516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45964.302181018516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45964.302181018516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45964.302181018516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45964.302181018516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45964.302181018516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45964.302181018516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45964.302181018516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45964.302181018516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45964.302181018516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45964.302181018516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121"/>
      <c r="F19" s="122"/>
      <c r="G19" s="123">
        <f ca="1">IFERROR(NOW()-F19,"")</f>
        <v>45964.302181018516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45964.302181018516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45964.302181018516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45964.302181018516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45964.302181018516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121"/>
      <c r="F24" s="122"/>
      <c r="G24" s="123">
        <f ca="1">IFERROR(NOW()-F24,"")</f>
        <v>45964.302181018516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45964.302181018516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45964.302181018516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45964.302181018516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45964.302181018516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45964.302181018516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45964.302181018516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45964.302181018516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45964.302181018516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45964.302181018516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45964.302181018516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45964.302181018516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45964.302181018516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45964.302181018516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45964.302181018516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45964.302181018516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45964.302181018516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45964.302181018516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45964.302181018516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45964.302181018516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45964.302181018516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45964.302181018516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45964.302181018516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45964.302181018516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45964.302181018516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45964.302181018516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45964.302181018516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45964.302181018516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45964.302181018516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45964.302181018516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45964.302181018516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45964.302181018516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45964.302181018516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45964.302181018516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45964.302181018516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45964.302181018516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45964.302181018516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45964.302181018516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45964.302181018516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45964.302181018516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45964.302181018516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45964.302181018516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45964.302181018516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45964.302181018516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45964.302181018516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45964.302181018516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45964.302181018516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45964.302181018516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45964.302181018516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45964.302181018516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45964.302181018516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45964.302181018516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45964.302181018516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45964.302181018516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45964.302181018516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45964.302181018516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45964.302181018516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45964.302181018516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45964.302181018516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45964.302181018516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45964.302181018516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45964.302181018516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45964.302181018516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45964.302181018516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45964.302181018516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45964.302181018516</v>
      </c>
      <c r="H89" s="122"/>
      <c r="I89" s="118" t="str">
        <f>IFERROR(VLOOKUP(D89,DB!A:F,6,0),"")</f>
        <v/>
      </c>
      <c r="J89" s="118" t="str">
        <f>IFERROR(VLOOKUP(D89,DB!A:G,7,0),"")</f>
        <v/>
      </c>
      <c r="K89" s="124"/>
      <c r="L89" s="120" t="str">
        <f>IFERROR(VLOOKUP(D89,DB!A:I,9,0),"")</f>
        <v/>
      </c>
    </row>
    <row r="90" spans="1:12" ht="15" customHeight="1">
      <c r="A90" s="125"/>
      <c r="B90" s="125" t="str">
        <f>IFERROR(VLOOKUP(D90,DB!A:K,11,0),"")</f>
        <v/>
      </c>
      <c r="C90" s="126"/>
      <c r="D90" s="127"/>
      <c r="E90" s="128"/>
      <c r="F90" s="129"/>
      <c r="G90" s="130">
        <f ca="1">IFERROR(NOW()-F90,"")</f>
        <v>45964.302181018516</v>
      </c>
      <c r="H90" s="129"/>
      <c r="I90" s="125" t="str">
        <f>IFERROR(VLOOKUP(D90,DB!A:F,6,0),"")</f>
        <v/>
      </c>
      <c r="J90" s="125" t="str">
        <f>IFERROR(VLOOKUP(D90,DB!A:G,7,0),"")</f>
        <v/>
      </c>
      <c r="K90" s="131"/>
      <c r="L90" s="127" t="str">
        <f>IFERROR(VLOOKUP(D90,DB!A:I,9,0),"")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72.470120601850795</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39102</v>
      </c>
      <c r="F3" s="38">
        <v>45926.188877314817</v>
      </c>
      <c r="G3" s="143">
        <f t="shared" ref="G3" ca="1" si="0">IFERROR(NOW()-F3,"")</f>
        <v>38.113303703699785</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39102</v>
      </c>
      <c r="F4" s="152">
        <v>45948.661111111112</v>
      </c>
      <c r="G4" s="153">
        <f ca="1">IFERROR(NOW()-F4,"")</f>
        <v>15.641069907404017</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74"/>
      <c r="E5" s="151"/>
      <c r="F5" s="152"/>
      <c r="G5" s="153">
        <f ca="1">IFERROR(NOW()-F5,"")</f>
        <v>45964.302180787039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45964.302180787039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45964.302180787039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45964.302180787039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45964.302181018516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45964.302181018516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45964.302181018516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45964.302181018516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45964.302181018516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45964.302181018516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45964.302181018516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45964.302181018516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45964.302181018516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45964.302181018516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45964.302181018516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45964.302181018516</v>
      </c>
      <c r="H20" s="152"/>
      <c r="I20" s="151" t="str">
        <f>IFERROR(VLOOKUP(D20,DB!A:F,6,0),"")</f>
        <v/>
      </c>
      <c r="J20" s="151" t="str">
        <f>IFERROR(VLOOKUP(D20,DB!A:G,7,0),"")</f>
        <v/>
      </c>
      <c r="K20" s="151"/>
      <c r="L20" s="151" t="str">
        <f>IFERROR(VLOOKUP(D20,DB!A:I,9,0),"")</f>
        <v/>
      </c>
    </row>
    <row r="21" spans="1:12" ht="15">
      <c r="A21" s="151"/>
      <c r="B21" s="151" t="str">
        <f>IFERROR(VLOOKUP(D21,DB!A:K,11,0),"")</f>
        <v/>
      </c>
      <c r="C21" s="151"/>
      <c r="D21"/>
      <c r="E21" s="151"/>
      <c r="F21" s="152"/>
      <c r="G21" s="153">
        <f ca="1">IFERROR(NOW()-F21,"")</f>
        <v>45964.302181018516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45964.302181018516</v>
      </c>
      <c r="H22" s="152"/>
      <c r="I22" s="151" t="str">
        <f>IFERROR(VLOOKUP(D22,DB!A:F,6,0),"")</f>
        <v/>
      </c>
      <c r="J22" s="151" t="str">
        <f>IFERROR(VLOOKUP(D22,DB!A:G,7,0),"")</f>
        <v/>
      </c>
      <c r="K22" s="151"/>
      <c r="L22" s="151" t="str">
        <f>IFERROR(VLOOKUP(D22,DB!A:I,9,0),"")</f>
        <v/>
      </c>
    </row>
    <row r="23" spans="1:12" ht="15">
      <c r="A23" s="151"/>
      <c r="B23" s="151" t="str">
        <f>IFERROR(VLOOKUP(D23,DB!A:K,11,0),"")</f>
        <v/>
      </c>
      <c r="C23" s="151"/>
      <c r="D23"/>
      <c r="E23" s="151"/>
      <c r="F23" s="152"/>
      <c r="G23" s="153">
        <f ca="1">IFERROR(NOW()-F23,"")</f>
        <v>45964.302181018516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45964.302181018516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45964.302181018516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45964.302181018516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45964.302181018516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45964.302181018516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45964.302181018516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45964.302181018516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45964.302181018516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45964.302181018516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45964.302181018516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45964.302181018516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45964.302181018516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45964.302181018516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45964.302181018516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45964.302181018516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45964.302181018516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45964.302181018516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45964.302181018516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45964.302181018516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45964.302181018516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45964.302181018516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45964.302181018516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45964.302181018516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45964.302181018516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45964.302181018516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45964.302181018516</v>
      </c>
      <c r="H49" s="152"/>
      <c r="I49" s="151" t="str">
        <f>IFERROR(VLOOKUP(D49,DB!A:F,6,0),"")</f>
        <v/>
      </c>
      <c r="J49" s="151" t="str">
        <f>IFERROR(VLOOKUP(D49,DB!A:G,7,0),"")</f>
        <v/>
      </c>
      <c r="K49" s="151"/>
      <c r="L49" s="151" t="str">
        <f>IFERROR(VLOOKUP(D49,DB!A:I,9,0),"")</f>
        <v/>
      </c>
    </row>
    <row r="50" spans="1:12" ht="15">
      <c r="A50" s="157"/>
      <c r="B50" s="157" t="str">
        <f>IFERROR(VLOOKUP(D50,DB!A:K,11,0),"")</f>
        <v/>
      </c>
      <c r="C50" s="157"/>
      <c r="D50" s="157"/>
      <c r="E50" s="157"/>
      <c r="F50" s="158"/>
      <c r="G50" s="159">
        <f ca="1">IFERROR(NOW()-F50,"")</f>
        <v>45964.302181018516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45964.302181018516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45964.302181018516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45964.302181018516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45964.302181018516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45964.302181018516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45964.302181018516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45964.302181018516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45964.302181018516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45964.302181018516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45964.302181018516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45964.302181018516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45964.302181018516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45964.302181018516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45964.302181018516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45964.302181018516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45964.302181018516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45964.302181018516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45964.302181018516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45964.302181018516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45964.302181018516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45964.302181018516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45964.302181018516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45964.302181018516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45964.302181018516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45964.302181018516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45964.302181018516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45964.302181018516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45964.302181018516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45964.302181018516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45964.302181018516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45964.302181018516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45964.302181018516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45964.302181018516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45964.302181018516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45964.302181018516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45964.302181018516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45964.302181018516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45964.302181018516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45964.302181018516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45964.302181018516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45964.302181018516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45964.302181018516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45964.302181018516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45964.302181018516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45964.302181018516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45964.302181018516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45964.302181018516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45964.302181018516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45964.302181018516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45964.302181018516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45964.302181018516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45964.302181018516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45964.302181018516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45964.302181018516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45964.302181018516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45964.302181018516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45964.302181018516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45964.302181018516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45964.302181018516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45964.302181018516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45964.302181018516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45964.302181018516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45964.302181018516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45964.302181018516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45964.302181018516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45964.302181018516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45964.302181018516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45964.302181018516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45964.302181018516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45964.302181018516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45964.302181018516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45964.302181018516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45964.302181018516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45964.302181018516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45964.302181018516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45964.302181018516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45964.302181018516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45964.302181018516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45964.302181018516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45964.302181018516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45964.302181018516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45964.302181018516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45964.302181018516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45964.302181018516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45964.302181018516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45964.302181018516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45964.302181018516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45964.302181018516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45964.302181018516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45964.302181018516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45964.302181018516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45964.302181018516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45964.302181018516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45964.302181018516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45964.302181018516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45964.302181018516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45964.302181018516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45964.302181018516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45964.302181018516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45964.302181018516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45964.302181018516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45964.302181018516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45964.302181018516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45964.302181018516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45964.302181018516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45964.302181018516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45964.302181018516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45964.302181018516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45964.302181018516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45964.302181018516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45964.302181018516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45964.302181018516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45964.302181018516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45964.302181018516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45964.302181018516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45964.302181018516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45964.302181018516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45964.302181018516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45964.302181018516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45964.302181018516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45964.302181018516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45964.302181018516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45964.302181018516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45964.302181018516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45964.302181018516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45964.302181018516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45964.302181018516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45964.302181018516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45964.302181018516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45964.302181018516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45964.302181018516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45964.302181018516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45964.302181018516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45964.302181018516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45964.302181018516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45964.302181018516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45964.302181018516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45964.302181018516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45964.302181018516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45964.302181018516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45964.302181018516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45964.302181018516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45964.302181018516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45964.302181018516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45964.302181018516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45964.302181018516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45964.302181018516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45964.302181018516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45964.302181018516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45964.302181018516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45964.302181018516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45964.302181018516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45964.302181018516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45964.302181018516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45964.302181018516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45964.302181018516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45964.302181018516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45964.302181018516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45964.302181018516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45964.302181018516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45964.302181018516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45964.302181018516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45964.302181018516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45964.302181018516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45964.302181018516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45964.302181018516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45964.302181018516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45964.302181018516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45964.302181018516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45964.302181018516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45964.302181018516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45964.302181018516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45964.302181018516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45964.302181018516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45964.302181018516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45964.302181018516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45964.302181018516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45964.302181018516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45964.302181018516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45964.302181018516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45964.302181018516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45964.302181018516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45964.302181018516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45964.302181018516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45964.302181018516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45964.302181018516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45964.302181018516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45964.302181018516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45964.302181018516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45964.302181018516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45964.302181018516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45964.302181018516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45964.302181018516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45964.302181018516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45964.302181018516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45964.302181018516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45964.302181018516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45964.302181018516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45964.302181018516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45964.302181018516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45964.302181018516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45964.302181018516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45964.302181018516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45964.302181018516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45964.302181018516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45964.302181018516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45964.302181018516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45964.302181018516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45964.302181018516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45964.302181018516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45964.302181018516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45964.302181018516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45964.302181018516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45964.302181018516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45964.302181018516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45964.302181018516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45964.302181018516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45964.302181018516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45964.302181018516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45964.302181018516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45964.302181018516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45964.302181018516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45964.302181018516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45964.302181018516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45964.302181018516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45964.302181018516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45964.302181018516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45964.302181018516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45964.302181018516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45964.302181018516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45964.302181018516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45964.302181018516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45964.302181018516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45964.302181018516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45964.302181018516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45964.302181018516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45964.302181018516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45964.302181018516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45964.302181018516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45964.302181018516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45964.302181018516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45964.302181018516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45964.302181018516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45964.302181018516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45964.302181018516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45964.302181018516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45964.302181018516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45964.302181018516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45964.302181018516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45964.302181018516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45964.302181018516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45964.302181018516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45964.302181018516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45964.302181018516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45964.302181018516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45964.302181018516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45964.302181018516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45964.302181018516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45964.302181018516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45964.302181018516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45964.302181018516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45964.302181018516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45964.302181018516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45964.302181018516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45964.302181018516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45964.302181018516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45964.302181018516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45964.302181018516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45964.302181018516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45964.302181018516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45964.302181018516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45964.302181018516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45964.302181018516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45964.302181018516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45964.302181018516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45964.302181018516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45964.302181018516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45964.302181018516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45964.302181018516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45964.302181018516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45964.302181018516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45964.302181018516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45964.302181018516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45964.302181018516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45964.302181018516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45964.302181018516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45964.302181018516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45964.302181018516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45964.302181018516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45964.302181018516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45964.302181018516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45964.302181018516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45964.302181018516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45964.302181018516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45964.302181018516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45964.302181018516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45964.302181018516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45964.302181018516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45964.302181018516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45964.302181018516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45964.302181018516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45964.302181018516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45964.302181018516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45964.302181018516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45964.302181018516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45964.302181018516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45964.302181018516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45964.302181018516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45964.302181018516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45964.302181018516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45964.302181018516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45964.302181018516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45964.302181018516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45964.302181018516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45964.302181018516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45964.302181018516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45964.302181018516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45964.302181018516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45964.302181018516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45964.302181018516</v>
      </c>
      <c r="H370" s="158"/>
      <c r="I370" s="157" t="str">
        <f>IFERROR(VLOOKUP(D370,DB!A:F,6,0),"")</f>
        <v/>
      </c>
      <c r="J370" s="157" t="str">
        <f>IFERROR(VLOOKUP(D370,DB!A:G,7,0),"")</f>
        <v/>
      </c>
      <c r="K370" s="157"/>
      <c r="L370" s="157" t="str">
        <f>IFERROR(VLOOKUP(D370,DB!A:I,9,0),"")</f>
        <v/>
      </c>
    </row>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80" ht="15"/>
    <row r="481" ht="15"/>
    <row r="483" ht="15"/>
    <row r="484" ht="15"/>
    <row r="485" ht="15"/>
    <row r="486" ht="15"/>
    <row r="488" ht="15"/>
    <row r="489" ht="15"/>
    <row r="496" ht="15"/>
    <row r="497" ht="15"/>
    <row r="498" ht="15"/>
    <row r="499" ht="15"/>
    <row r="500" ht="15"/>
    <row r="501" ht="15"/>
    <row r="504" ht="15"/>
    <row r="505" ht="15"/>
    <row r="506" ht="15"/>
    <row r="507" ht="15"/>
    <row r="508" ht="15"/>
    <row r="509" ht="15"/>
    <row r="510" ht="15"/>
    <row r="511" ht="15"/>
    <row r="512" ht="15"/>
    <row r="513" ht="15"/>
    <row r="514" ht="15"/>
    <row r="515"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1" ht="15"/>
    <row r="572" ht="15"/>
    <row r="609" ht="15"/>
    <row r="610" ht="15"/>
    <row r="611" ht="15"/>
    <row r="612" ht="15"/>
    <row r="613" ht="15"/>
    <row r="614" ht="15"/>
    <row r="615" ht="15"/>
    <row r="616" ht="15"/>
    <row r="617" ht="15"/>
    <row r="618"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9" ht="15"/>
    <row r="700" ht="15"/>
    <row r="701"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7" ht="15"/>
    <row r="738" ht="15"/>
    <row r="908" ht="15"/>
    <row r="909" ht="15"/>
    <row r="910" ht="15"/>
    <row r="911" ht="15"/>
    <row r="912" ht="15"/>
    <row r="913"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83" ht="15"/>
    <row r="984" ht="15"/>
    <row r="986" ht="15"/>
    <row r="987" ht="15"/>
    <row r="988" ht="15"/>
    <row r="989" ht="15"/>
    <row r="990" ht="15"/>
    <row r="991" ht="15"/>
    <row r="992" ht="15"/>
    <row r="994" ht="15"/>
    <row r="995" ht="15"/>
    <row r="996"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4" ht="15"/>
    <row r="1095" ht="15"/>
    <row r="1096" ht="15"/>
    <row r="1097" ht="15"/>
    <row r="1098" ht="15"/>
    <row r="1099" ht="15"/>
    <row r="1100" ht="15"/>
    <row r="1102" ht="15"/>
    <row r="1103" ht="15"/>
    <row r="1104" ht="15"/>
    <row r="1105" ht="15"/>
    <row r="1106" ht="15"/>
    <row r="1107" ht="15"/>
    <row r="1108" ht="15"/>
    <row r="1109" ht="15"/>
    <row r="1110" ht="15"/>
    <row r="1111" ht="15"/>
    <row r="1112" ht="15"/>
    <row r="1114" ht="15"/>
    <row r="1115" ht="15"/>
    <row r="1116" ht="15"/>
    <row r="1117" ht="15"/>
    <row r="1118" ht="15"/>
    <row r="1119" ht="15"/>
    <row r="1120" ht="15"/>
    <row r="1121" ht="15"/>
    <row r="1122" ht="15"/>
    <row r="1123" ht="15"/>
    <row r="1131" ht="15"/>
    <row r="1132" ht="15"/>
    <row r="1135" ht="15"/>
    <row r="1136" ht="15"/>
    <row r="1137" ht="15"/>
    <row r="1138" ht="15"/>
    <row r="1139" ht="15"/>
    <row r="1140" ht="15"/>
    <row r="1141" ht="15"/>
    <row r="1142" ht="15"/>
    <row r="1145" ht="15"/>
    <row r="1146" ht="15"/>
    <row r="1147" ht="15"/>
    <row r="1148" ht="15"/>
    <row r="1149" ht="15"/>
    <row r="1150" ht="15"/>
    <row r="1151" ht="15"/>
    <row r="1152" ht="15"/>
    <row r="1153" ht="15"/>
    <row r="1154" ht="15"/>
    <row r="1155" ht="15"/>
    <row r="1156" ht="15"/>
    <row r="1158" ht="15"/>
    <row r="1159" ht="15"/>
    <row r="1160" ht="15"/>
    <row r="1163" ht="15"/>
    <row r="1165" ht="15"/>
    <row r="1167" ht="15"/>
    <row r="1170" ht="15"/>
    <row r="1171" ht="15"/>
    <row r="1172" ht="15"/>
    <row r="1174" ht="15"/>
    <row r="1176" ht="15"/>
    <row r="1177" ht="15"/>
    <row r="1178" ht="15"/>
    <row r="1179" ht="15"/>
    <row r="1180" ht="15"/>
    <row r="1182" ht="15"/>
    <row r="1183" ht="15"/>
    <row r="1184" ht="15"/>
    <row r="1185" ht="15"/>
    <row r="1187" ht="15"/>
    <row r="1189" ht="15"/>
    <row r="1190" ht="15"/>
    <row r="1192" ht="15"/>
    <row r="1193" ht="15"/>
    <row r="1194" ht="15"/>
    <row r="1195" ht="15"/>
    <row r="1197" ht="15"/>
    <row r="1199" ht="15"/>
    <row r="1200" ht="15"/>
    <row r="1201" ht="15"/>
    <row r="1202" ht="15"/>
    <row r="1204" ht="15"/>
    <row r="1205" ht="15"/>
    <row r="1206" ht="15"/>
    <row r="1207" ht="15"/>
    <row r="1208" ht="15"/>
    <row r="1209" ht="15"/>
    <row r="1210" ht="15"/>
    <row r="1213" ht="15"/>
    <row r="1215" ht="15"/>
    <row r="1216" ht="15"/>
    <row r="1217" ht="15"/>
    <row r="1218" ht="15"/>
    <row r="1219" ht="15"/>
    <row r="1220" ht="15"/>
    <row r="1221" ht="15"/>
    <row r="1222" ht="15"/>
    <row r="1225" ht="15"/>
    <row r="1226" ht="15"/>
    <row r="1228" ht="15"/>
    <row r="1230" ht="15"/>
    <row r="1231" ht="15"/>
    <row r="1232" ht="15"/>
    <row r="1233" ht="15"/>
    <row r="1234" ht="15"/>
    <row r="1238" ht="15"/>
    <row r="1239" ht="15"/>
    <row r="1241" ht="15"/>
    <row r="1242" ht="15"/>
    <row r="1245" ht="15"/>
    <row r="1246" ht="15"/>
    <row r="1250" ht="15"/>
    <row r="1257" ht="15"/>
    <row r="1259" ht="15"/>
    <row r="1260" ht="15"/>
    <row r="1261" ht="15"/>
    <row r="1268" ht="15"/>
    <row r="1269" ht="15"/>
  </sheetData>
  <dataValidations count="2">
    <dataValidation allowBlank="1" showInputMessage="1" showErrorMessage="1" sqref="E1" xr:uid="{920C6338-E771-4DAE-8C89-92A9093EA4DE}"/>
    <dataValidation type="list" allowBlank="1" showInputMessage="1" showErrorMessage="1" sqref="E2:E3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7"/>
  <sheetViews>
    <sheetView tabSelected="1" workbookViewId="0">
      <selection activeCell="D8" sqref="D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39121</v>
      </c>
      <c r="B2" s="169" t="str">
        <f>IFERROR(VLOOKUP(D2,DB!A:K,11,0),"")</f>
        <v>R6</v>
      </c>
      <c r="C2" s="170">
        <v>1</v>
      </c>
      <c r="D2" s="169" t="s">
        <v>30770</v>
      </c>
      <c r="E2" s="102" t="s">
        <v>39021</v>
      </c>
      <c r="F2" s="175">
        <v>45964.139004629629</v>
      </c>
      <c r="G2" s="115">
        <f t="shared" ref="G2:G17" ca="1" si="0">IFERROR(NOW()-F2,"-")</f>
        <v>0.16317615740990732</v>
      </c>
      <c r="H2" s="171">
        <v>45964.083634259259</v>
      </c>
      <c r="I2" s="169" t="str">
        <f>IFERROR(VLOOKUP(D2,DB!A:F,6,0),"")</f>
        <v>SCECO</v>
      </c>
      <c r="J2" s="169" t="str">
        <f>IFERROR(VLOOKUP(D2,DB!A:G,7,0),"")</f>
        <v>Vandalized</v>
      </c>
      <c r="K2" s="172" t="s">
        <v>39122</v>
      </c>
      <c r="L2" s="173" t="str">
        <f>IFERROR(VLOOKUP(D2,DB!A:I,9,0),"")</f>
        <v>Latis</v>
      </c>
    </row>
    <row r="3" spans="1:16383" ht="31.5" customHeight="1">
      <c r="A3" s="168" t="s">
        <v>39123</v>
      </c>
      <c r="B3" s="169" t="str">
        <f>IFERROR(VLOOKUP(D3,DB!A:K,11,0),"")</f>
        <v>R6</v>
      </c>
      <c r="C3" s="170">
        <v>6</v>
      </c>
      <c r="D3" s="169" t="s">
        <v>36526</v>
      </c>
      <c r="E3" s="102" t="s">
        <v>39102</v>
      </c>
      <c r="F3" s="175">
        <v>45964.29315972222</v>
      </c>
      <c r="G3" s="115">
        <f t="shared" ca="1" si="0"/>
        <v>9.0210648195352405E-3</v>
      </c>
      <c r="H3" s="171">
        <v>45964.276770833334</v>
      </c>
      <c r="I3" s="169" t="str">
        <f>IFERROR(VLOOKUP(D3,DB!A:F,6,0),"")</f>
        <v>SCECO+STB</v>
      </c>
      <c r="J3" s="169" t="str">
        <f>IFERROR(VLOOKUP(D3,DB!A:G,7,0),"")</f>
        <v>Dead</v>
      </c>
      <c r="K3" s="172" t="s">
        <v>39124</v>
      </c>
      <c r="L3" s="173" t="str">
        <f>IFERROR(VLOOKUP(D3,DB!A:I,9,0),"")</f>
        <v>Latis</v>
      </c>
    </row>
    <row r="4" spans="1:16383" ht="31.5" customHeight="1">
      <c r="A4" s="168"/>
      <c r="B4" s="169" t="str">
        <f>IFERROR(VLOOKUP(D4,DB!A:K,11,0),"")</f>
        <v/>
      </c>
      <c r="C4" s="170"/>
      <c r="D4" s="102"/>
      <c r="E4" s="102"/>
      <c r="F4" s="171"/>
      <c r="G4" s="115">
        <f t="shared" ca="1" si="0"/>
        <v>45964.302180787039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45964.302180787039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45964.302180787039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45964.302180787039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45964.302180787039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45964.302180787039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45964.302180787039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45964.302180787039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45964.302180787039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45964.302180787039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45964.302180787039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45964.302180787039</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45964.302180787039</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45964.302180787039</v>
      </c>
      <c r="H17" s="171"/>
      <c r="I17" s="169" t="str">
        <f>IFERROR(VLOOKUP(D17,DB!A:F,6,0),"")</f>
        <v/>
      </c>
      <c r="J17" s="169" t="str">
        <f>IFERROR(VLOOKUP(D17,DB!A:G,7,0),"")</f>
        <v/>
      </c>
      <c r="K17" s="172"/>
      <c r="L17" s="173" t="str">
        <f>IFERROR(VLOOKUP(D17,DB!A:I,9,0),"")</f>
        <v/>
      </c>
    </row>
    <row r="18" spans="1:12" ht="31.5" customHeight="1">
      <c r="A18" s="103"/>
      <c r="B18" s="102" t="str">
        <f>IFERROR(VLOOKUP(D18,DB!A:K,11,0),"")</f>
        <v/>
      </c>
      <c r="C18" s="104"/>
      <c r="D18" s="102"/>
      <c r="E18" s="105"/>
      <c r="F18" s="106"/>
      <c r="G18" s="76">
        <f ca="1">IFERROR(NOW()-F18,"-")</f>
        <v>45964.302180787039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45964.302180787039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45964.302180787039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45964.302180787039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45964.302180787039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45964.302180787039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45964.302180787039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45964.302180787039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45964.302180787039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45964.302180787039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45964.302180787039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45964.302180787039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45964.302180787039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45964.302180787039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45964.302180787039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45964.302180787039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45964.302180787039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45964.302180787039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45964.302180787039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45964.302180787039</v>
      </c>
      <c r="H37" s="106"/>
      <c r="I37" s="102" t="str">
        <f>IFERROR(VLOOKUP(D37,DB!A:F,6,0),"")</f>
        <v/>
      </c>
      <c r="J37" s="101" t="str">
        <f>IFERROR(VLOOKUP(D37,DB!A:G,7,0),"")</f>
        <v/>
      </c>
      <c r="K37" s="107"/>
      <c r="L37" s="108" t="str">
        <f>IFERROR(VLOOKUP(D37,DB!A:I,9,0),"")</f>
        <v/>
      </c>
    </row>
  </sheetData>
  <dataValidations count="2">
    <dataValidation allowBlank="1" showInputMessage="1" showErrorMessage="1" sqref="E1" xr:uid="{380493DB-286A-4683-AF55-C78F04945A49}"/>
    <dataValidation type="list" allowBlank="1" showInputMessage="1" showErrorMessage="1" sqref="E2:E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2025-11-03T04:15:26Z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