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92" documentId="13_ncr:1_{F6CB121F-512D-4AA6-A0C1-0FB36C537598}" xr6:coauthVersionLast="47" xr6:coauthVersionMax="47" xr10:uidLastSave="{5C89D2AD-F5AC-4AE9-AEA0-8F56D23804F4}"/>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<sst xmlns="http://schemas.openxmlformats.org/spreadsheetml/2006/main" count="179024" uniqueCount="39104">
  <si>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</si>
  <si>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</si>
  <si>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</si>
  <si>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</si>
  <si>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</si>
  <si>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</si>
  <si>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</si>
  <si>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</si>
  <si>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</si>
  <si>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</si>
  <si>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</si>
  <si>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</si>
  <si>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</si>
  <si>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</si>
  <si>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</si>
  <si>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</si>
  <si>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</si>
  <si>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</si>
  <si>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</si>
  <si>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</si>
  <si>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</si>
  <si>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</si>
  <si>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</si>
  <si>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</si>
  <si>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</si>
  <si>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</si>
  <si>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</si>
  <si>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</si>
  <si>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</si>
  <si>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</si>
  <si>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</si>
  <si>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</si>
  <si>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</si>
  <si>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</si>
  <si>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</si>
  <si>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</si>
  <si>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</si>
  <si>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</si>
  <si>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</si>
  <si>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</si>
  <si>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</si>
  <si>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</si>
  <si>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</si>
  <si>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</si>
  <si>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</si>
  <si>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</si>
  <si>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</si>
  <si>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</si>
  <si>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</si>
  <si>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</si>
  <si>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</si>
  <si>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</si>
  <si>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</si>
  <si>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</si>
  <si>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</si>
  <si>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</si>
  <si>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</si>
  <si>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</si>
  <si>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</si>
  <si>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</si>
  <si>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</si>
  <si>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</si>
  <si>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</si>
  <si>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</si>
  <si>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</si>
  <si>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</si>
  <si>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</si>
  <si>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</si>
  <si>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</si>
  <si>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</si>
  <si>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</si>
  <si>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</si>
  <si>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</si>
  <si>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</si>
  <si>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</si>
  <si>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</si>
  <si>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</si>
  <si>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</si>
  <si>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</si>
  <si>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</si>
  <si>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</si>
  <si>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</si>
  <si>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</si>
  <si>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</si>
  <si>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</si>
  <si>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</si>
  <si>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</si>
  <si>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</si>
  <si>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</si>
  <si>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</si>
  <si>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</si>
  <si>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</si>
  <si>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</si>
  <si>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</si>
  <si>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</si>
  <si>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</si>
  <si>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</si>
  <si>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</si>
  <si>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</si>
  <si>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</si>
  <si>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</si>
  <si>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</si>
  <si>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</si>
  <si>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</si>
  <si>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</si>
  <si>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</si>
  <si>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</si>
  <si>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</si>
  <si>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</si>
  <si>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</si>
  <si>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</si>
  <si>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</si>
  <si>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</si>
  <si>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</si>
  <si>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</si>
  <si>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</si>
  <si>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</si>
  <si>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</si>
  <si>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</si>
  <si>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</si>
  <si>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</si>
  <si>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</si>
  <si>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</si>
  <si>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</si>
  <si>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</si>
  <si>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</si>
  <si>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</si>
  <si>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</si>
  <si>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</si>
  <si>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</si>
  <si>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</si>
  <si>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</si>
  <si>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</si>
  <si>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</si>
  <si>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</si>
  <si>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</si>
  <si>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</si>
  <si>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</si>
  <si>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</si>
  <si>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</si>
  <si>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</si>
  <si>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</si>
  <si>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</si>
  <si>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</si>
  <si>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</si>
  <si>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</si>
  <si>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</si>
  <si>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</si>
  <si>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</si>
  <si>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</si>
  <si>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</si>
  <si>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</si>
  <si>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</si>
  <si>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</si>
  <si>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</si>
  <si>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</si>
  <si>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</si>
  <si>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</si>
  <si>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</si>
  <si>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</si>
  <si>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</si>
  <si>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</si>
  <si>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</si>
  <si>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</si>
  <si>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</si>
  <si>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</si>
  <si>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</si>
  <si>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</si>
  <si>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</si>
  <si>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</si>
  <si>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</si>
  <si>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</si>
  <si>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</si>
  <si>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</si>
  <si>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</si>
  <si>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</si>
  <si>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</si>
  <si>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</si>
  <si>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</si>
  <si>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</si>
  <si>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</si>
  <si>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</si>
  <si>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</si>
  <si>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</si>
  <si>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</si>
  <si>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</si>
  <si>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</si>
  <si>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</si>
  <si>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</si>
  <si>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</si>
  <si>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</si>
  <si>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</si>
  <si>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</si>
  <si>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</si>
  <si>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</si>
  <si>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</si>
  <si>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</si>
  <si>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</si>
  <si>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</si>
  <si>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</si>
  <si>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</si>
  <si>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</si>
  <si>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</si>
  <si>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</si>
  <si>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</si>
  <si>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</si>
  <si>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</si>
  <si>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</si>
  <si>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</si>
  <si>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</si>
  <si>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</si>
  <si>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</si>
  <si>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</si>
  <si>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</si>
  <si>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</si>
  <si>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</si>
  <si>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</si>
  <si>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</si>
  <si>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</si>
  <si>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</si>
  <si>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</si>
  <si>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</si>
  <si>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</si>
  <si>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</si>
  <si>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</si>
  <si>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</si>
  <si>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</si>
  <si>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</si>
  <si>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</si>
  <si>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</si>
  <si>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</si>
  <si>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</si>
  <si>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</si>
  <si>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</si>
  <si>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</si>
  <si>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</si>
  <si>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</si>
  <si>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</si>
  <si>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</si>
  <si>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</si>
  <si>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</si>
  <si>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</si>
  <si>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</si>
  <si>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</si>
  <si>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</si>
  <si>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</si>
  <si>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</si>
  <si>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</si>
  <si>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</si>
  <si>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</si>
  <si>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</si>
  <si>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</si>
  <si>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</si>
  <si>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</si>
  <si>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</si>
  <si>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</si>
  <si>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</si>
  <si>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</si>
  <si>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</si>
  <si>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</si>
  <si>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</si>
  <si>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</si>
  <si>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</si>
  <si>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</si>
  <si>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</si>
  <si>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</si>
  <si>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</si>
  <si>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</si>
  <si>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</si>
  <si>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</si>
  <si>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</si>
  <si>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</si>
  <si>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</si>
  <si>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</si>
  <si>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</si>
  <si>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</si>
  <si>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</si>
  <si>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</si>
  <si>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</si>
  <si>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</si>
  <si>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</si>
  <si>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</si>
  <si>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</si>
  <si>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</si>
  <si>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</si>
  <si>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</si>
  <si>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</si>
  <si>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</si>
  <si>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</si>
  <si>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</si>
  <si>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</si>
  <si>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</si>
  <si>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</si>
  <si>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</si>
  <si>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</si>
  <si>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</si>
  <si>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</si>
  <si>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</si>
  <si>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</si>
  <si>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</si>
  <si>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</si>
  <si>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</si>
  <si>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</si>
  <si>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</si>
  <si>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</si>
  <si>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</si>
  <si>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</si>
  <si>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</si>
  <si>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</si>
  <si>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</si>
  <si>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</si>
  <si>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</si>
  <si>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</si>
  <si>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</si>
  <si>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</si>
  <si>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</si>
  <si>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</si>
  <si>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</si>
  <si>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</si>
  <si>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</si>
  <si>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</si>
  <si>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</si>
  <si>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</si>
  <si>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</si>
  <si>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</si>
  <si>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</si>
  <si>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</si>
  <si>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</si>
  <si>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</si>
  <si>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</si>
  <si>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</si>
  <si>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</si>
  <si>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</si>
  <si>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</si>
  <si>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</si>
  <si>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</si>
  <si>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</si>
  <si>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</si>
  <si>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</si>
  <si>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</si>
  <si>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</si>
  <si>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</si>
  <si>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</si>
  <si>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</si>
  <si>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</si>
  <si>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</si>
  <si>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</si>
  <si>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</si>
  <si>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</si>
  <si>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</si>
  <si>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</si>
  <si>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</si>
  <si>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</si>
  <si>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</si>
  <si>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</si>
  <si>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</si>
  <si>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</si>
  <si>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</si>
  <si>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</si>
  <si>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</si>
  <si>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</si>
  <si>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</si>
  <si>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</si>
  <si>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</si>
  <si>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</si>
  <si>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</si>
  <si>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</si>
  <si>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</si>
  <si>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</si>
  <si>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</si>
  <si>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</si>
  <si>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</si>
  <si>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</si>
  <si>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</si>
  <si>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</si>
  <si>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</si>
  <si>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</si>
  <si>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</si>
  <si>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</si>
  <si>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</si>
  <si>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</si>
  <si>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</si>
  <si>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</si>
  <si>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</si>
  <si>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</si>
  <si>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</si>
  <si>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</si>
  <si>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</si>
  <si>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</si>
  <si>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</si>
  <si>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</si>
  <si>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</si>
  <si>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</si>
  <si>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</si>
  <si>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</si>
  <si>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</si>
  <si>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</si>
  <si>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</si>
  <si>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</si>
  <si>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</si>
  <si>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</si>
  <si>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</si>
  <si>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</si>
  <si>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</si>
  <si>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</si>
  <si>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</si>
  <si>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</si>
  <si>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</si>
  <si>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</si>
  <si>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</si>
  <si>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</si>
  <si>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</si>
  <si>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</si>
  <si>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</si>
  <si>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</si>
  <si>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</si>
  <si>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</si>
  <si>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</si>
  <si>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</si>
  <si>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</si>
  <si>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</si>
  <si>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</si>
  <si>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</si>
  <si>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</si>
  <si>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</si>
  <si>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</si>
  <si>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</si>
  <si>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</si>
  <si>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</si>
  <si>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</si>
  <si>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</si>
  <si>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</si>
  <si>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</si>
  <si>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</si>
  <si>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</si>
  <si>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</si>
  <si>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</si>
  <si>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</si>
  <si>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</si>
  <si>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</si>
  <si>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</si>
  <si>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</si>
  <si>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</si>
  <si>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</si>
  <si>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</si>
  <si>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</si>
  <si>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</si>
  <si>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</si>
  <si>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</si>
  <si>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</si>
  <si>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</si>
  <si>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</si>
  <si>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</si>
  <si>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</si>
  <si>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</si>
  <si>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</si>
  <si>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</si>
  <si>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</si>
  <si>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</si>
  <si>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</si>
  <si>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</si>
  <si>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</si>
  <si>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</si>
  <si>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</si>
  <si>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</si>
  <si>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</si>
  <si>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</si>
  <si>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</si>
  <si>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</si>
  <si>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</si>
  <si>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</si>
  <si>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</si>
  <si>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</si>
  <si>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</si>
  <si>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</si>
  <si>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</si>
  <si>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</si>
  <si>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</si>
  <si>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</si>
  <si>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</si>
  <si>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</si>
  <si>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</si>
  <si>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</si>
  <si>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</si>
  <si>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</si>
  <si>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</si>
  <si>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</si>
  <si>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</si>
  <si>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</si>
  <si>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</si>
  <si>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</si>
  <si>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</si>
  <si>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</si>
  <si>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</si>
  <si>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</si>
  <si>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</si>
  <si>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</si>
  <si>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</si>
  <si>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</si>
  <si>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</si>
  <si>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</si>
  <si>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</si>
  <si>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</si>
  <si>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</si>
  <si>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</si>
  <si>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</si>
  <si>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</si>
  <si>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</si>
  <si>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</si>
  <si>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</si>
  <si>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</si>
  <si>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</si>
  <si>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</si>
  <si>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</si>
  <si>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</si>
  <si>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</si>
  <si>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</si>
  <si>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</si>
  <si>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</si>
  <si>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</si>
  <si>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</si>
  <si>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</si>
  <si>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</si>
  <si>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</si>
  <si>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</si>
  <si>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</si>
  <si>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</si>
  <si>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</si>
  <si>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</si>
  <si>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</si>
  <si>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</si>
  <si>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</si>
  <si>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</si>
  <si>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</si>
  <si>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</si>
  <si>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</si>
  <si>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</si>
  <si>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</si>
  <si>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</si>
  <si>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</si>
  <si>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</si>
  <si>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</si>
  <si>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</si>
  <si>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</si>
  <si>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</si>
  <si>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</si>
  <si>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</si>
  <si>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</si>
  <si>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</si>
  <si>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</si>
  <si>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</si>
  <si>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</si>
  <si>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</si>
  <si>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</si>
  <si>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</si>
  <si>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</si>
  <si>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</si>
  <si>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</si>
  <si>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</si>
  <si>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</si>
  <si>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</si>
  <si>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</si>
  <si>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</si>
  <si>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</si>
  <si>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</si>
  <si>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</si>
  <si>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</si>
  <si>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</si>
  <si>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</si>
  <si>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</si>
  <si>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</si>
  <si>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</si>
  <si>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</si>
  <si>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</si>
  <si>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</si>
  <si>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</si>
  <si>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</si>
  <si>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</si>
  <si>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</si>
  <si>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</si>
  <si>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</si>
  <si>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</si>
  <si>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</si>
  <si>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</si>
  <si>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</si>
  <si>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</si>
  <si>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</si>
  <si>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</si>
  <si>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</si>
  <si>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</si>
  <si>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</si>
  <si>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</si>
  <si>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</si>
  <si>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</si>
  <si>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</si>
  <si>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</si>
  <si>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</si>
  <si>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</si>
  <si>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</si>
  <si>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</si>
  <si>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</si>
  <si>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</si>
  <si>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</si>
  <si>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</si>
  <si>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</si>
  <si>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</si>
  <si>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</si>
  <si>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</si>
  <si>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</si>
  <si>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</si>
  <si>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</si>
  <si>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</si>
  <si>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</si>
  <si>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</si>
  <si>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</si>
  <si>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</si>
  <si>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</si>
  <si>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</si>
  <si>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</si>
  <si>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</si>
  <si>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</si>
  <si>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</si>
  <si>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</si>
  <si>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</si>
  <si>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</si>
  <si>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</si>
  <si>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</si>
  <si>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</si>
  <si>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</si>
  <si>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</si>
  <si>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</si>
  <si>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</si>
  <si>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</si>
  <si>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</si>
  <si>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</si>
  <si>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</si>
  <si>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</si>
  <si>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</si>
  <si>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</si>
  <si>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</si>
  <si>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</si>
  <si>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</si>
  <si>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</si>
  <si>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</si>
  <si>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</si>
  <si>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</si>
  <si>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</si>
  <si>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</si>
  <si>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</si>
  <si>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</si>
  <si>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</si>
  <si>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</si>
  <si>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</si>
  <si>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</si>
  <si>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</si>
  <si>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</si>
  <si>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</si>
  <si>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</si>
  <si>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</si>
  <si>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</si>
  <si>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</si>
  <si>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</si>
  <si>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</si>
  <si>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</si>
  <si>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</si>
  <si>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</si>
  <si>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</si>
  <si>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</si>
  <si>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</si>
  <si>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</si>
  <si>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</si>
  <si>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</si>
  <si>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</si>
  <si>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</si>
  <si>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</si>
  <si>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</si>
  <si>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</si>
  <si>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</si>
  <si>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</si>
  <si>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</si>
  <si>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</si>
  <si>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</si>
  <si>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</si>
  <si>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</si>
  <si>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</si>
  <si>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</si>
  <si>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</si>
  <si>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</si>
  <si>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</si>
  <si>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</si>
  <si>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</si>
  <si>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</si>
  <si>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</si>
  <si>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</si>
  <si>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</si>
  <si>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</si>
  <si>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</si>
  <si>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</si>
  <si>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</si>
  <si>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</si>
  <si>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</si>
  <si>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</si>
  <si>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</si>
  <si>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</si>
  <si>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</si>
  <si>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</si>
  <si>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</si>
  <si>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</si>
  <si>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</si>
  <si>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</si>
  <si>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</si>
  <si>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</si>
  <si>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</si>
  <si>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</si>
  <si>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</si>
  <si>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</si>
  <si>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</si>
  <si>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</si>
  <si>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</si>
  <si>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</si>
  <si>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</si>
  <si>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</si>
  <si>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</si>
  <si>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</si>
  <si>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</si>
  <si>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</si>
  <si>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</si>
  <si>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</si>
  <si>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</si>
  <si>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</si>
  <si>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</si>
  <si>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</si>
  <si>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</si>
  <si>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</si>
  <si>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</si>
  <si>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</si>
  <si>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</si>
  <si>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</si>
  <si>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</si>
  <si>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</si>
  <si>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</si>
  <si>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</si>
  <si>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</si>
  <si>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</si>
  <si>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</si>
  <si>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</si>
  <si>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</si>
  <si>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</si>
  <si>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</si>
  <si>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</si>
  <si>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</si>
  <si>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</si>
  <si>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</si>
  <si>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</si>
  <si>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</si>
  <si>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</si>
  <si>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</si>
  <si>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</si>
  <si>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</si>
  <si>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</si>
  <si>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</si>
  <si>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</si>
  <si>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</si>
  <si>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</si>
  <si>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</si>
  <si>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</si>
  <si>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</si>
  <si>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</si>
  <si>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</si>
  <si>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</si>
  <si>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</si>
  <si>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</si>
  <si>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</si>
  <si>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</si>
  <si>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</si>
  <si>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</si>
  <si>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</si>
  <si>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</si>
  <si>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</si>
  <si>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</si>
  <si>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</si>
  <si>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</si>
  <si>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</si>
  <si>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</si>
  <si>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</si>
  <si>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</si>
  <si>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</si>
  <si>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</si>
  <si>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</si>
  <si>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</si>
  <si>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</si>
  <si>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</si>
  <si>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</si>
  <si>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</si>
  <si>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</si>
  <si>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</si>
  <si>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</si>
  <si>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</si>
  <si>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</si>
  <si>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</si>
  <si>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</si>
  <si>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</si>
  <si>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</si>
  <si>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</si>
  <si>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</si>
  <si>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</si>
  <si>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</si>
  <si>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</si>
  <si>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</si>
  <si>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</si>
  <si>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</si>
  <si>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</si>
  <si>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</si>
  <si>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</si>
  <si>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</si>
  <si>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</si>
  <si>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</si>
  <si>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</si>
  <si>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</si>
  <si>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</si>
  <si>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</si>
  <si>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</si>
  <si>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</si>
  <si>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</si>
  <si>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</si>
  <si>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</si>
  <si>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</si>
  <si>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</si>
  <si>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</si>
  <si>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</si>
  <si>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</si>
  <si>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</si>
  <si>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</si>
  <si>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</si>
  <si>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</si>
  <si>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</si>
  <si>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</si>
  <si>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</si>
  <si>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</si>
  <si>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</si>
  <si>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</si>
  <si>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</si>
  <si>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</si>
  <si>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</si>
  <si>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</si>
  <si>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</si>
  <si>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</si>
  <si>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</si>
  <si>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</si>
  <si>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</si>
  <si>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</si>
  <si>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</si>
  <si>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</si>
  <si>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</si>
  <si>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</si>
  <si>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</si>
  <si>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</si>
  <si>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</si>
  <si>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</si>
  <si>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</si>
  <si>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</si>
  <si>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</si>
  <si>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</si>
  <si>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</si>
  <si>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</si>
  <si>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</si>
  <si>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</si>
  <si>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</si>
  <si>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</si>
  <si>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</si>
  <si>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</si>
  <si>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</si>
  <si>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</si>
  <si>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</si>
  <si>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</si>
  <si>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</si>
  <si>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</si>
  <si>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</si>
  <si>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</si>
  <si>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</si>
  <si>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</si>
  <si>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</si>
  <si>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</si>
  <si>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</si>
  <si>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</si>
  <si>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</si>
  <si>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</si>
  <si>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</si>
  <si>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</si>
  <si>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</si>
  <si>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</si>
  <si>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</si>
  <si>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</si>
  <si>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</si>
  <si>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</si>
  <si>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</si>
  <si>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</si>
  <si>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</si>
  <si>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</si>
  <si>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</si>
  <si>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</si>
  <si>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</si>
  <si>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</si>
  <si>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</si>
  <si>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</si>
  <si>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</si>
  <si>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</si>
  <si>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</si>
  <si>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</si>
  <si>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</si>
  <si>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</si>
  <si>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</si>
  <si>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</si>
  <si>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</si>
  <si>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</si>
  <si>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</si>
  <si>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</si>
  <si>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</si>
  <si>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</si>
  <si>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</si>
  <si>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</si>
  <si>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</si>
  <si>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</si>
  <si>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</si>
  <si>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</si>
  <si>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</si>
  <si>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</si>
  <si>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</si>
  <si>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</si>
  <si>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</si>
  <si>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</si>
  <si>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</si>
  <si>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</si>
  <si>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</si>
  <si>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</si>
  <si>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</si>
  <si>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</si>
  <si>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</si>
  <si>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</si>
  <si>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</si>
  <si>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</si>
  <si>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</si>
  <si>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</si>
  <si>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</si>
  <si>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</si>
  <si>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</si>
  <si>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</si>
  <si>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</si>
  <si>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</si>
  <si>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</si>
  <si>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</si>
  <si>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</si>
  <si>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</si>
  <si>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</si>
  <si>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</si>
  <si>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</si>
  <si>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</si>
  <si>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</si>
  <si>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</si>
  <si>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</si>
  <si>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</si>
  <si>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</si>
  <si>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</si>
  <si>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</si>
  <si>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</si>
  <si>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</si>
  <si>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</si>
  <si>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</si>
  <si>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</si>
  <si>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</si>
  <si>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</si>
  <si>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</si>
  <si>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</si>
  <si>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</si>
  <si>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</si>
  <si>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</si>
  <si>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</si>
  <si>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</si>
  <si>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</si>
  <si>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</si>
  <si>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</si>
  <si>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</si>
  <si>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</si>
  <si>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</si>
  <si>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</si>
  <si>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</si>
  <si>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</si>
  <si>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</si>
  <si>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</si>
  <si>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</si>
  <si>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</si>
  <si>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</si>
  <si>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</si>
  <si>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</si>
  <si>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</si>
  <si>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</si>
  <si>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</si>
  <si>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</si>
  <si>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</si>
  <si>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</si>
  <si>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</si>
  <si>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</si>
  <si>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</si>
  <si>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</si>
  <si>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</si>
  <si>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</si>
  <si>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</si>
  <si>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</si>
  <si>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</si>
  <si>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</si>
  <si>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</si>
  <si>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</si>
  <si>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</si>
  <si>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</si>
  <si>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</si>
  <si>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</si>
  <si>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</si>
  <si>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</si>
  <si>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</si>
  <si>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</si>
  <si>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</si>
  <si>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</si>
  <si>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</si>
  <si>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</si>
  <si>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</si>
  <si>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</si>
  <si>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</si>
  <si>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</si>
  <si>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</si>
  <si>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</si>
  <si>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</si>
  <si>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</si>
  <si>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</si>
  <si>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</si>
  <si>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</si>
  <si>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</si>
  <si>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</si>
  <si>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</si>
  <si>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</si>
  <si>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</si>
  <si>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</si>
  <si>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</si>
  <si>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</si>
  <si>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</si>
  <si>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</si>
  <si>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</si>
  <si>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</si>
  <si>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</si>
  <si>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</si>
  <si>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</si>
  <si>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</si>
  <si>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</si>
  <si>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</si>
  <si>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</si>
  <si>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</si>
  <si>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</si>
  <si>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</si>
  <si>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</si>
  <si>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</si>
  <si>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</si>
  <si>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</si>
  <si>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</si>
  <si>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</si>
  <si>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</si>
  <si>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</si>
  <si>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</si>
  <si>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</si>
  <si>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</si>
  <si>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</si>
  <si>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</si>
  <si>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</si>
  <si>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</si>
  <si>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</si>
  <si>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</si>
  <si>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</si>
  <si>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</si>
  <si>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</si>
  <si>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</si>
  <si>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</si>
  <si>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</si>
  <si>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</si>
  <si>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</si>
  <si>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</si>
  <si>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</si>
  <si>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</si>
  <si>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</si>
  <si>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</si>
  <si>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</si>
  <si>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</si>
  <si>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</si>
  <si>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</si>
  <si>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</si>
  <si>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</si>
  <si>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</si>
  <si>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</si>
  <si>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</si>
  <si>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</si>
  <si>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</si>
  <si>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</si>
  <si>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</si>
  <si>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</si>
  <si>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</si>
  <si>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</si>
  <si>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</si>
  <si>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</si>
  <si>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</si>
  <si>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</si>
  <si>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</si>
  <si>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</si>
  <si>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</si>
  <si>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</si>
  <si>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</si>
  <si>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</si>
  <si>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</si>
  <si>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</si>
  <si>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</si>
  <si>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</si>
  <si>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</si>
  <si>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</si>
  <si>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</si>
  <si>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</si>
  <si>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</si>
  <si>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</si>
  <si>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</si>
  <si>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</si>
  <si>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</si>
  <si>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</si>
  <si>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</si>
  <si>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</si>
  <si>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</si>
  <si>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</si>
  <si>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</si>
  <si>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</si>
  <si>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</si>
  <si>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</si>
  <si>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</si>
  <si>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</si>
  <si>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</si>
  <si>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</si>
  <si>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</si>
  <si>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</si>
  <si>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</si>
  <si>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</si>
  <si>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</si>
  <si>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</si>
  <si>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</si>
  <si>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</si>
  <si>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</si>
  <si>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</si>
  <si>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</si>
  <si>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</si>
  <si>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</si>
  <si>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</si>
  <si>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</si>
  <si>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</si>
  <si>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</si>
  <si>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</si>
  <si>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</si>
  <si>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</si>
  <si>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</si>
  <si>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</si>
  <si>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</si>
  <si>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</si>
  <si>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</si>
  <si>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</si>
  <si>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</si>
  <si>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</si>
  <si>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</si>
  <si>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</si>
  <si>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</si>
  <si>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</si>
  <si>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</si>
  <si>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</si>
  <si>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</si>
  <si>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</si>
  <si>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</si>
  <si>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</si>
  <si>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</si>
  <si>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</si>
  <si>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</si>
  <si>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</si>
  <si>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</si>
  <si>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</si>
  <si>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</si>
  <si>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</si>
  <si>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</si>
  <si>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</si>
  <si>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</si>
  <si>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</si>
  <si>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</si>
  <si>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</si>
  <si>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</si>
  <si>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</si>
  <si>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</si>
  <si>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</si>
  <si>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</si>
  <si>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</si>
  <si>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</si>
  <si>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</si>
  <si>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</si>
  <si>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</si>
  <si>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</si>
  <si>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</si>
  <si>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</si>
  <si>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</si>
  <si>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</si>
  <si>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</si>
  <si>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</si>
  <si>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</si>
  <si>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</si>
  <si>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</si>
  <si>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</si>
  <si>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</si>
  <si>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</si>
  <si>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</si>
  <si>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</si>
  <si>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</si>
  <si>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</si>
  <si>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</si>
  <si>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</si>
  <si>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</si>
  <si>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</si>
  <si>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</si>
  <si>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</si>
  <si>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</si>
  <si>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</si>
  <si>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</si>
  <si>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</si>
  <si>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</si>
  <si>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</si>
  <si>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</si>
  <si>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</si>
  <si>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</si>
  <si>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</si>
  <si>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</si>
  <si>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</si>
  <si>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</si>
  <si>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</si>
  <si>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</si>
  <si>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</si>
  <si>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</si>
  <si>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</si>
  <si>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</si>
  <si>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</si>
  <si>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</si>
  <si>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</si>
  <si>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</si>
  <si>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</si>
  <si>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</si>
  <si>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</si>
  <si>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</si>
  <si>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</si>
  <si>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</si>
  <si>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</si>
  <si>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</si>
  <si>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</si>
  <si>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</si>
  <si>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</si>
  <si>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</si>
  <si>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</si>
  <si>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</si>
  <si>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</si>
  <si>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</si>
  <si>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</si>
  <si>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</si>
  <si>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</si>
  <si>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</si>
  <si>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</si>
  <si>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</si>
  <si>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</si>
  <si>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</si>
  <si>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</si>
  <si>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</si>
  <si>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</si>
  <si>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</si>
  <si>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</si>
  <si>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</si>
  <si>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</si>
  <si>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</si>
  <si>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</si>
  <si>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</si>
  <si>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</si>
  <si>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</si>
  <si>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</si>
  <si>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</si>
  <si>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</si>
  <si>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</si>
  <si>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</si>
  <si>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</si>
  <si>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</si>
  <si>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</si>
  <si>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</si>
  <si>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</si>
  <si>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</si>
  <si>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</si>
  <si>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</si>
  <si>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</si>
  <si>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</si>
  <si>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</si>
  <si>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</si>
  <si>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</si>
  <si>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</si>
  <si>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</si>
  <si>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</si>
  <si>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</si>
  <si>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</si>
  <si>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</si>
  <si>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</si>
  <si>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</si>
  <si>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</si>
  <si>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</si>
  <si>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</si>
  <si>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</si>
  <si>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</si>
  <si>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</si>
  <si>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</si>
  <si>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</si>
  <si>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</si>
  <si>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</si>
  <si>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</si>
  <si>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</si>
  <si>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</si>
  <si>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</si>
  <si>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</si>
  <si>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</si>
  <si>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</si>
  <si>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</si>
  <si>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</si>
  <si>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</si>
  <si>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</si>
  <si>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</si>
  <si>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</si>
  <si>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</si>
  <si>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</si>
  <si>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</si>
  <si>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</si>
  <si>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</si>
  <si>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</si>
  <si>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</si>
  <si>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</si>
  <si>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</si>
  <si>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</si>
  <si>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</si>
  <si>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</si>
  <si>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</si>
  <si>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</si>
  <si>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</si>
  <si>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</si>
  <si>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</si>
  <si>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</si>
  <si>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</si>
  <si>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</si>
  <si>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</si>
  <si>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</si>
  <si>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</si>
  <si>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</si>
  <si>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</si>
  <si>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</si>
  <si>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</si>
  <si>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</si>
  <si>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</si>
  <si>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</si>
  <si>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</si>
  <si>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</si>
  <si>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</si>
  <si>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</si>
  <si>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</si>
  <si>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</si>
  <si>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</si>
  <si>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</si>
  <si>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</si>
  <si>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</si>
  <si>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</si>
  <si>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</si>
  <si>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</si>
  <si>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</si>
  <si>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</si>
  <si>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</si>
  <si>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</si>
  <si>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</si>
  <si>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</si>
  <si>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</si>
  <si>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</si>
  <si>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</si>
  <si>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</si>
  <si>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</si>
  <si>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</si>
  <si>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</si>
  <si>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</si>
  <si>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</si>
  <si>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</si>
  <si>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</si>
  <si>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</si>
  <si>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</si>
  <si>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</si>
  <si>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</si>
  <si>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</si>
  <si>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</si>
  <si>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</si>
  <si>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</si>
  <si>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</si>
  <si>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</si>
  <si>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</si>
  <si>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</si>
  <si>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</si>
  <si>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</si>
  <si>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</si>
  <si>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</si>
  <si>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</si>
  <si>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</si>
  <si>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</si>
  <si>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</si>
  <si>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</si>
  <si>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</si>
  <si>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</si>
  <si>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</si>
  <si>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</si>
  <si>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</si>
  <si>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</si>
  <si>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</si>
  <si>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</si>
  <si>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</si>
  <si>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</si>
  <si>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</si>
  <si>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</si>
  <si>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</si>
  <si>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</si>
  <si>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</si>
  <si>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</si>
  <si>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</si>
  <si>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</si>
  <si>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</si>
  <si>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</si>
  <si>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</si>
  <si>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</si>
  <si>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</si>
  <si>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</si>
  <si>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</si>
  <si>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</si>
  <si>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</si>
  <si>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</si>
  <si>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</si>
  <si>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</si>
  <si>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</si>
  <si>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</si>
  <si>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</si>
  <si>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</si>
  <si>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</si>
  <si>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</si>
  <si>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</si>
  <si>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</si>
  <si>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</si>
  <si>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</si>
  <si>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</si>
  <si>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</si>
  <si>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</si>
  <si>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</si>
  <si>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</si>
  <si>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</si>
  <si>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</si>
  <si>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</si>
  <si>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</si>
  <si>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</si>
  <si>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</si>
  <si>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</si>
  <si>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</si>
  <si>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</si>
  <si>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</si>
  <si>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</si>
  <si>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</si>
  <si>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</si>
  <si>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</si>
  <si>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</si>
  <si>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</si>
  <si>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</si>
  <si>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</si>
  <si>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</si>
  <si>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</si>
  <si>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</si>
  <si>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</si>
  <si>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</si>
  <si>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</si>
  <si>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</si>
  <si>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</si>
  <si>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</si>
  <si>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</si>
  <si>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</si>
  <si>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</si>
  <si>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</si>
  <si>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</si>
  <si>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</si>
  <si>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</si>
  <si>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</si>
  <si>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</si>
  <si>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</si>
  <si>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</si>
  <si>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</si>
  <si>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</si>
  <si>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</si>
  <si>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</si>
  <si>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</si>
  <si>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</si>
  <si>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</si>
  <si>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</si>
  <si>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</si>
  <si>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</si>
  <si>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</si>
  <si>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</si>
  <si>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</si>
  <si>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</si>
  <si>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</si>
  <si>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</si>
  <si>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</si>
  <si>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</si>
  <si>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</si>
  <si>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</si>
  <si>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</si>
  <si>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</si>
  <si>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</si>
  <si>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</si>
  <si>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</si>
  <si>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</si>
  <si>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</si>
  <si>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</si>
  <si>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</si>
  <si>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</si>
  <si>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</si>
  <si>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</si>
  <si>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</si>
  <si>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</si>
  <si>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</si>
  <si>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</si>
  <si>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</si>
  <si>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</si>
  <si>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</si>
  <si>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</si>
  <si>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</si>
  <si>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</si>
  <si>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</si>
  <si>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</si>
  <si>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</si>
  <si>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</si>
  <si>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</si>
  <si>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</si>
  <si>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</si>
  <si>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</si>
  <si>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</si>
  <si>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</si>
  <si>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</si>
  <si>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</si>
  <si>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</si>
  <si>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</si>
  <si>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</si>
  <si>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</si>
  <si>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</si>
  <si>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</si>
  <si>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</si>
  <si>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</si>
  <si>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</si>
  <si>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</si>
  <si>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</si>
  <si>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</si>
  <si>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</si>
  <si>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</si>
  <si>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</si>
  <si>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</si>
  <si>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</si>
  <si>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</si>
  <si>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</si>
  <si>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</si>
  <si>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</si>
  <si>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</si>
  <si>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</si>
  <si>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</si>
  <si>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</si>
  <si>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</si>
  <si>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</si>
  <si>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</si>
  <si>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</si>
  <si>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</si>
  <si>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</si>
  <si>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</si>
  <si>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</si>
  <si>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</si>
  <si>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</si>
  <si>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</si>
  <si>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</si>
  <si>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</si>
  <si>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</si>
  <si>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</si>
  <si>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</si>
  <si>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</si>
  <si>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</si>
  <si>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</si>
  <si>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</si>
  <si>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</si>
  <si>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</si>
  <si>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</si>
  <si>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</si>
  <si>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</si>
  <si>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</si>
  <si>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</si>
  <si>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</si>
  <si>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</si>
  <si>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</si>
  <si>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</si>
  <si>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</si>
  <si>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</si>
  <si>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</si>
  <si>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</si>
  <si>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</si>
  <si>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</si>
  <si>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</si>
  <si>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</si>
  <si>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</si>
  <si>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</si>
  <si>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</si>
  <si>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</si>
  <si>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</si>
  <si>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</si>
  <si>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</si>
  <si>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</si>
  <si>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</si>
  <si>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</si>
  <si>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</si>
  <si>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</si>
  <si>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</si>
  <si>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</si>
  <si>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</si>
  <si>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</si>
  <si>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</si>
  <si>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</si>
  <si>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</si>
  <si>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</si>
  <si>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</si>
  <si>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</si>
  <si>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</si>
  <si>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</si>
  <si>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</si>
  <si>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</si>
  <si>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</si>
  <si>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</si>
  <si>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</si>
  <si>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</si>
  <si>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</si>
  <si>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</si>
  <si>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</si>
  <si>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</si>
  <si>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</si>
  <si>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</si>
  <si>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</si>
  <si>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</si>
  <si>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</si>
  <si>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</si>
  <si>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</si>
  <si>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</si>
  <si>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</si>
  <si>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</si>
  <si>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</si>
  <si>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</si>
  <si>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</si>
  <si>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</si>
  <si>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</si>
  <si>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</si>
  <si>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</si>
  <si>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</si>
  <si>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</si>
  <si>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</si>
  <si>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</si>
  <si>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</si>
  <si>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</si>
  <si>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</si>
  <si>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</si>
  <si>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</si>
  <si>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</si>
  <si>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</si>
  <si>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</si>
  <si>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</si>
  <si>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</si>
  <si>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</si>
  <si>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</si>
  <si>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</si>
  <si>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</si>
  <si>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</si>
  <si>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</si>
  <si>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</si>
  <si>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</si>
  <si>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</si>
  <si>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</si>
  <si>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</si>
  <si>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</si>
  <si>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</si>
  <si>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</si>
  <si>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</si>
  <si>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</si>
  <si>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</si>
  <si>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</si>
  <si>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</si>
  <si>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</si>
  <si>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</si>
  <si>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</si>
  <si>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</si>
  <si>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</si>
  <si>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</si>
  <si>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</si>
  <si>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</si>
  <si>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</si>
  <si>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</si>
  <si>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</si>
  <si>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</si>
  <si>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</si>
  <si>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</si>
  <si>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</si>
  <si>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</si>
  <si>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</si>
  <si>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</si>
  <si>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</si>
  <si>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</si>
  <si>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</si>
  <si>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</si>
  <si>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</si>
  <si>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</si>
  <si>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</si>
  <si>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</si>
  <si>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</si>
  <si>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</si>
  <si>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</si>
  <si>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</si>
  <si>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</si>
  <si>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</si>
  <si>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</si>
  <si>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</si>
  <si>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</si>
  <si>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</si>
  <si>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</si>
  <si>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</si>
  <si>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</si>
  <si>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</si>
  <si>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</si>
  <si>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</si>
  <si>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</si>
  <si>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</si>
  <si>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</si>
  <si>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</si>
  <si>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</si>
  <si>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</si>
  <si>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</si>
  <si>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</si>
  <si>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</si>
  <si>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</si>
  <si>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</si>
  <si>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</si>
  <si>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</si>
  <si>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</si>
  <si>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</si>
  <si>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</si>
  <si>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</si>
  <si>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</si>
  <si>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</si>
  <si>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</si>
  <si>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</si>
  <si>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</si>
  <si>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</si>
  <si>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</si>
  <si>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</si>
  <si>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</si>
  <si>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</si>
  <si>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</si>
  <si>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</si>
  <si>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</si>
  <si>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</si>
  <si>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</si>
  <si>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</si>
  <si>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</si>
  <si>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</si>
  <si>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</si>
  <si>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</si>
  <si>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</si>
  <si>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</si>
  <si>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</si>
  <si>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</si>
  <si>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</si>
  <si>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</si>
  <si>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</si>
  <si>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</si>
  <si>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</si>
  <si>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</si>
  <si>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</si>
  <si>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</si>
  <si>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</si>
  <si>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</si>
  <si>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</si>
  <si>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</si>
  <si>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</si>
  <si>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</si>
  <si>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</si>
  <si>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</si>
  <si>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</si>
  <si>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</si>
  <si>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</si>
  <si>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</si>
  <si>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</si>
  <si>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</si>
  <si>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</si>
  <si>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</si>
  <si>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</si>
  <si>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</si>
  <si>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</si>
  <si>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</si>
  <si>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</si>
  <si>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</si>
  <si>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</si>
  <si>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</si>
  <si>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</si>
  <si>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</si>
  <si>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</si>
  <si>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</si>
  <si>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</si>
  <si>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</si>
  <si>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</si>
  <si>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</si>
  <si>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</si>
  <si>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</si>
  <si>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</si>
  <si>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</si>
  <si>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</si>
  <si>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</si>
  <si>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</si>
  <si>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</si>
  <si>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</si>
  <si>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</si>
  <si>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</si>
  <si>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</si>
  <si>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</si>
  <si>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</si>
  <si>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</si>
  <si>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</si>
  <si>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</si>
  <si>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</si>
  <si>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</si>
  <si>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</si>
  <si>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</si>
  <si>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</si>
  <si>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</si>
  <si>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</si>
  <si>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</si>
  <si>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</si>
  <si>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</si>
  <si>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</si>
  <si>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</si>
  <si>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</si>
  <si>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</si>
  <si>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</si>
  <si>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</si>
  <si>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</si>
  <si>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</si>
  <si>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</si>
  <si>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</si>
  <si>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</si>
  <si>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</si>
  <si>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</si>
  <si>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</si>
  <si>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</si>
  <si>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</si>
  <si>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</si>
  <si>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</si>
  <si>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</si>
  <si>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</si>
  <si>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</si>
  <si>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</si>
  <si>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</si>
  <si>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</si>
  <si>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</si>
  <si>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</si>
  <si>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</si>
  <si>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</si>
  <si>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</si>
  <si>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</si>
  <si>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</si>
  <si>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</si>
  <si>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</si>
  <si>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</si>
  <si>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</si>
  <si>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</si>
  <si>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</si>
  <si>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</si>
  <si>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</si>
  <si>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</si>
  <si>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</si>
  <si>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</si>
  <si>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</si>
  <si>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</si>
  <si>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</si>
  <si>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</si>
  <si>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</si>
  <si>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</si>
  <si>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</si>
  <si>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</si>
  <si>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</si>
  <si>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</si>
  <si>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</si>
  <si>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</si>
  <si>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</si>
  <si>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</si>
  <si>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</si>
  <si>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</si>
  <si>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</si>
  <si>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</si>
  <si>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</si>
  <si>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</si>
  <si>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</si>
  <si>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</si>
  <si>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</si>
  <si>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</si>
  <si>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</si>
  <si>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</si>
  <si>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</si>
  <si>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</si>
  <si>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</si>
  <si>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</si>
  <si>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</si>
  <si>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</si>
  <si>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</si>
  <si>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</si>
  <si>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</si>
  <si>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</si>
  <si>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</si>
  <si>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</si>
  <si>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</si>
  <si>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</si>
  <si>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</si>
  <si>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</si>
  <si>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</si>
  <si>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</si>
  <si>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</si>
  <si>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</si>
  <si>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</si>
  <si>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</si>
  <si>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</si>
  <si>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</si>
  <si>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</si>
  <si>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</si>
  <si>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</si>
  <si>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</si>
  <si>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</si>
  <si>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</si>
  <si>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</si>
  <si>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</si>
  <si>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</si>
  <si>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</si>
  <si>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</si>
  <si>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</si>
  <si>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</si>
  <si>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</si>
  <si>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</si>
  <si>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</si>
  <si>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</si>
  <si>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</si>
  <si>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</si>
  <si>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</si>
  <si>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</si>
  <si>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</si>
  <si>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</si>
  <si>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</si>
  <si>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</si>
  <si>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</si>
  <si>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</si>
  <si>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</si>
  <si>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</si>
  <si>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</si>
  <si>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</si>
  <si>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</si>
  <si>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</si>
  <si>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</si>
  <si>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</si>
  <si>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</si>
  <si>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</si>
  <si>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</si>
  <si>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</si>
  <si>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</si>
  <si>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</si>
  <si>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</si>
  <si>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</si>
  <si>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</si>
  <si>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</si>
  <si>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</si>
  <si>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</si>
  <si>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</si>
  <si>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</si>
  <si>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</si>
  <si>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</si>
  <si>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</si>
  <si>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</si>
  <si>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</si>
  <si>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</si>
  <si>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</si>
  <si>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</si>
  <si>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</si>
  <si>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</si>
  <si>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</si>
  <si>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</si>
  <si>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</si>
  <si>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</si>
  <si>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</si>
  <si>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</si>
  <si>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</si>
  <si>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</si>
  <si>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</si>
  <si>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</si>
  <si>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</si>
  <si>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</si>
  <si>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</si>
  <si>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</si>
  <si>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</si>
  <si>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</si>
  <si>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</si>
  <si>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</si>
  <si>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</si>
  <si>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</si>
  <si>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</si>
  <si>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</si>
  <si>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</si>
  <si>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</si>
  <si>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</si>
  <si>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</si>
  <si>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</si>
  <si>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</si>
  <si>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</si>
  <si>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</si>
  <si>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</si>
  <si>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</si>
  <si>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</si>
  <si>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</si>
  <si>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</si>
  <si>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</si>
  <si>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</si>
  <si>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</si>
  <si>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</si>
  <si>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</si>
  <si>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</si>
  <si>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</si>
  <si>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</si>
  <si>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</si>
  <si>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</si>
  <si>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</si>
  <si>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</si>
  <si>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</si>
  <si>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</si>
  <si>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</si>
  <si>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</si>
  <si>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</si>
  <si>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</si>
  <si>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</si>
  <si>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</si>
  <si>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</si>
  <si>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</si>
  <si>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</si>
  <si>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</si>
  <si>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</si>
  <si>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</si>
  <si>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</si>
  <si>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</si>
  <si>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</si>
  <si>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</si>
  <si>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</si>
  <si>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</si>
  <si>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</si>
  <si>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</si>
  <si>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</si>
  <si>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</si>
  <si>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</si>
  <si>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</si>
  <si>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</si>
  <si>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</si>
  <si>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</si>
  <si>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</si>
  <si>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</si>
  <si>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</si>
  <si>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</si>
  <si>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</si>
  <si>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</si>
  <si>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</si>
  <si>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</si>
  <si>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</si>
  <si>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</si>
  <si>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</si>
  <si>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</si>
  <si>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</si>
  <si>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</si>
  <si>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</si>
  <si>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</si>
  <si>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</si>
  <si>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</si>
  <si>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</si>
  <si>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</si>
  <si>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</si>
  <si>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</si>
  <si>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</si>
  <si>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</si>
  <si>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</si>
  <si>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</si>
  <si>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</si>
  <si>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</si>
  <si>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</si>
  <si>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</si>
  <si>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</si>
  <si>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</si>
  <si>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</si>
  <si>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</si>
  <si>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</si>
  <si>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</si>
  <si>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</si>
  <si>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</si>
  <si>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</si>
  <si>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</si>
  <si>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</si>
  <si>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</si>
  <si>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</si>
  <si>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</si>
  <si>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</si>
  <si>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</si>
  <si>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</si>
  <si>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</si>
  <si>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</si>
  <si>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</si>
  <si>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</si>
  <si>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</si>
  <si>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</si>
  <si>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</si>
  <si>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</si>
  <si>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</si>
  <si>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</si>
  <si>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</si>
  <si>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</si>
  <si>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</si>
  <si>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</si>
  <si>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</si>
  <si>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</si>
  <si>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</si>
  <si>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</si>
  <si>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</si>
  <si>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</si>
  <si>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</si>
  <si>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</si>
  <si>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</si>
  <si>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</si>
  <si>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</si>
  <si>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</si>
  <si>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</si>
  <si>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</si>
  <si>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</si>
  <si>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</si>
  <si>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</si>
  <si>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</si>
  <si>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</si>
  <si>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</si>
  <si>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</si>
  <si>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</si>
  <si>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</si>
  <si>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</si>
  <si>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</si>
  <si>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</si>
  <si>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</si>
  <si>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</si>
  <si>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</si>
  <si>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</si>
  <si>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</si>
  <si>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</si>
  <si>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</si>
  <si>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</si>
  <si>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</si>
  <si>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</si>
  <si>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</si>
  <si>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</si>
  <si>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</si>
  <si>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</si>
  <si>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</si>
  <si>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</si>
  <si>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</si>
  <si>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</si>
  <si>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</si>
  <si>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</si>
  <si>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</si>
  <si>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</si>
  <si>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</si>
  <si>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</si>
  <si>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</si>
  <si>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</si>
  <si>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</si>
  <si>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</si>
  <si>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</si>
  <si>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</si>
  <si>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</si>
  <si>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</si>
  <si>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</si>
  <si>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</si>
  <si>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</si>
  <si>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</si>
  <si>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</si>
  <si>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</si>
  <si>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</si>
  <si>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</si>
  <si>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</si>
  <si>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</si>
  <si>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</si>
  <si>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</si>
  <si>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</si>
  <si>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</si>
  <si>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</si>
  <si>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</si>
  <si>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</si>
  <si>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</si>
  <si>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</si>
  <si>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</si>
  <si>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</si>
  <si>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</si>
  <si>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</si>
  <si>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</si>
  <si>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</si>
  <si>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</si>
  <si>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</si>
  <si>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</si>
  <si>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</si>
  <si>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</si>
  <si>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</si>
  <si>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</si>
  <si>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</si>
  <si>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</si>
  <si>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</si>
  <si>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</si>
  <si>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</si>
  <si>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</si>
  <si>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</si>
  <si>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</si>
  <si>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</si>
  <si>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</si>
  <si>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</si>
  <si>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</si>
  <si>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</si>
  <si>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</si>
  <si>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</si>
  <si>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</si>
  <si>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</si>
  <si>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</si>
  <si>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</si>
  <si>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</si>
  <si>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</si>
  <si>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</si>
  <si>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</si>
  <si>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</si>
  <si>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</si>
  <si>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</si>
  <si>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</si>
  <si>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</si>
  <si>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</si>
  <si>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</si>
  <si>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</si>
  <si>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</si>
  <si>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</si>
  <si>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</si>
  <si>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</si>
  <si>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</si>
  <si>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</si>
  <si>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</si>
  <si>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</si>
  <si>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</si>
  <si>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</si>
  <si>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</si>
  <si>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</si>
  <si>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</si>
  <si>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</si>
  <si>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</si>
  <si>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</si>
  <si>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</si>
  <si>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</si>
  <si>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</si>
  <si>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</si>
  <si>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</si>
  <si>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</si>
  <si>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</si>
  <si>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</si>
  <si>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</si>
  <si>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</si>
  <si>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</si>
  <si>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</si>
  <si>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</si>
  <si>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</si>
  <si>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</si>
  <si>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</si>
  <si>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</si>
  <si>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</si>
  <si>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</si>
  <si>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</si>
  <si>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</si>
  <si>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</si>
  <si>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</si>
  <si>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</si>
  <si>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</si>
  <si>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</si>
  <si>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</si>
  <si>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</si>
  <si>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</si>
  <si>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</si>
  <si>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</si>
  <si>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</si>
  <si>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</si>
  <si>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</si>
  <si>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</si>
  <si>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</si>
  <si>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</si>
  <si>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</si>
  <si>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</si>
  <si>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</si>
  <si>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</si>
  <si>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</si>
  <si>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</si>
  <si>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</si>
  <si>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</si>
  <si>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</si>
  <si>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</si>
  <si>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</si>
  <si>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</si>
  <si>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</si>
  <si>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</si>
  <si>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</si>
  <si>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</si>
  <si>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</si>
  <si>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</si>
  <si>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</si>
  <si>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</si>
  <si>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</si>
  <si>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</si>
  <si>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</si>
  <si>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</si>
  <si>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</si>
  <si>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</si>
  <si>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</si>
  <si>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</si>
  <si>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</si>
  <si>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</si>
  <si>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</si>
  <si>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</si>
  <si>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</si>
  <si>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</si>
  <si>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</si>
  <si>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</si>
  <si>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</si>
  <si>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</si>
  <si>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</si>
  <si>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</si>
  <si>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</si>
  <si>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</si>
  <si>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</si>
  <si>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</si>
  <si>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</si>
  <si>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</si>
  <si>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</si>
  <si>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</si>
  <si>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</si>
  <si>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</si>
  <si>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</si>
  <si>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</si>
  <si>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</si>
  <si>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</si>
  <si>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</si>
  <si>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</si>
  <si>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</si>
  <si>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</si>
  <si>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</si>
  <si>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</si>
  <si>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</si>
  <si>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</si>
  <si>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</si>
  <si>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</si>
  <si>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</si>
  <si>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</si>
  <si>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</si>
  <si>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</si>
  <si>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</si>
  <si>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</si>
  <si>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</si>
  <si>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</si>
  <si>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</si>
  <si>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</si>
  <si>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</si>
  <si>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</si>
  <si>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</si>
  <si>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</si>
  <si>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</si>
  <si>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</si>
  <si>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</si>
  <si>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</si>
  <si>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</si>
  <si>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</si>
  <si>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</si>
  <si>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</si>
  <si>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</si>
  <si>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</si>
  <si>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</si>
  <si>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</si>
  <si>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</si>
  <si>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</si>
  <si>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</si>
  <si>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</si>
  <si>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</si>
  <si>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</si>
  <si>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</si>
  <si>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</si>
  <si>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</si>
  <si>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</si>
  <si>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</si>
  <si>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</si>
  <si>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</si>
  <si>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</si>
  <si>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</si>
  <si>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</si>
  <si>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</si>
  <si>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</si>
  <si>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</si>
  <si>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</si>
  <si>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</si>
  <si>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</si>
  <si>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</si>
  <si>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</si>
  <si>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</si>
  <si>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</si>
  <si>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</si>
  <si>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</si>
  <si>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</si>
  <si>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</si>
  <si>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</si>
  <si>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</si>
  <si>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</si>
  <si>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</si>
  <si>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</si>
  <si>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</si>
  <si>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</si>
  <si>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</si>
  <si>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</si>
  <si>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</si>
  <si>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</si>
  <si>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</si>
  <si>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</si>
  <si>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</si>
  <si>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</si>
  <si>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</si>
  <si>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</si>
  <si>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</si>
  <si>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</si>
  <si>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</si>
  <si>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</si>
  <si>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</si>
  <si>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</si>
  <si>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</si>
  <si>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</si>
  <si>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</si>
  <si>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</si>
  <si>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</si>
  <si>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</si>
  <si>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</si>
  <si>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</si>
  <si>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</si>
  <si>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</si>
  <si>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</si>
  <si>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</si>
  <si>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</si>
  <si>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</si>
  <si>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</si>
  <si>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</si>
  <si>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</si>
  <si>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</si>
  <si>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</si>
  <si>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</si>
  <si>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</si>
  <si>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</si>
  <si>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</si>
  <si>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</si>
  <si>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</si>
  <si>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</si>
  <si>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</si>
  <si>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</si>
  <si>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</si>
  <si>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</si>
  <si>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</si>
  <si>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</si>
  <si>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</si>
  <si>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</si>
  <si>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</si>
  <si>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</si>
  <si>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</si>
  <si>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</si>
  <si>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</si>
  <si>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</si>
  <si>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</si>
  <si>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</si>
  <si>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</si>
  <si>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</si>
  <si>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</si>
  <si>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</si>
  <si>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</si>
  <si>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</si>
  <si>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</si>
  <si>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</si>
  <si>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</si>
  <si>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</si>
  <si>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</si>
  <si>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</si>
  <si>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</si>
  <si>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</si>
  <si>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</si>
  <si>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</si>
  <si>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</si>
  <si>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</si>
  <si>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</si>
  <si>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</si>
  <si>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</si>
  <si>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</si>
  <si>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</si>
  <si>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</si>
  <si>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</si>
  <si>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</si>
  <si>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</si>
  <si>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</si>
  <si>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</si>
  <si>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</si>
  <si>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</si>
  <si>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</si>
  <si>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</si>
  <si>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</si>
  <si>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</si>
  <si>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</si>
  <si>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</si>
  <si>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</si>
  <si>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</si>
  <si>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</si>
  <si>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</si>
  <si>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</si>
  <si>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</si>
  <si>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</si>
  <si>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</si>
  <si>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</si>
  <si>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</si>
  <si>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</si>
  <si>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</si>
  <si>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</si>
  <si>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</si>
  <si>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</si>
  <si>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</si>
  <si>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</si>
  <si>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</si>
  <si>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</si>
  <si>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</si>
  <si>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</si>
  <si>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</si>
  <si>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</si>
  <si>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</si>
  <si>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</si>
  <si>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</si>
  <si>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</si>
  <si>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</si>
  <si>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</si>
  <si>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</si>
  <si>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</si>
  <si>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</si>
  <si>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</si>
  <si>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</si>
  <si>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</si>
  <si>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</si>
  <si>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</si>
  <si>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</si>
  <si>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</si>
  <si>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</si>
  <si>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</si>
  <si>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</si>
  <si>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</si>
  <si>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</si>
  <si>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</si>
  <si>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</si>
  <si>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</si>
  <si>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</si>
  <si>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</si>
  <si>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</si>
  <si>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</si>
  <si>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</si>
  <si>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</si>
  <si>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</si>
  <si>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</si>
  <si>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</si>
  <si>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</si>
  <si>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</si>
  <si>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</si>
  <si>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</si>
  <si>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</si>
  <si>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</si>
  <si>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</si>
  <si>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</si>
  <si>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</si>
  <si>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</si>
  <si>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</si>
  <si>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</si>
  <si>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</si>
  <si>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</si>
  <si>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</si>
  <si>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</si>
  <si>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</si>
  <si>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</si>
  <si>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</si>
  <si>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</si>
  <si>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</si>
  <si>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</si>
  <si>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</si>
  <si>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</si>
  <si>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</si>
  <si>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</si>
  <si>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</si>
  <si>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</si>
  <si>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</si>
  <si>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</si>
  <si>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</si>
  <si>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</si>
  <si>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</si>
  <si>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</si>
  <si>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</si>
  <si>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</si>
  <si>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</si>
  <si>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</si>
  <si>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</si>
  <si>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</si>
  <si>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</si>
  <si>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</si>
  <si>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</si>
  <si>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</si>
  <si>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</si>
  <si>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</si>
  <si>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</si>
  <si>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</si>
  <si>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</si>
  <si>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</si>
  <si>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</si>
  <si>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</si>
  <si>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</si>
  <si>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</si>
  <si>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</si>
  <si>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</si>
  <si>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</si>
  <si>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</si>
  <si>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</si>
  <si>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</si>
  <si>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</si>
  <si>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</si>
  <si>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</si>
  <si>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</si>
  <si>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</si>
  <si>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</si>
  <si>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</si>
  <si>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</si>
  <si>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</si>
  <si>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</si>
  <si>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</si>
  <si>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</si>
  <si>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</si>
  <si>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</si>
  <si>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</si>
  <si>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</si>
  <si>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</si>
  <si>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</si>
  <si>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</si>
  <si>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</si>
  <si>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</si>
  <si>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</si>
  <si>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</si>
  <si>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</si>
  <si>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</si>
  <si>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</si>
  <si>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</si>
  <si>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</si>
  <si>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</si>
  <si>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</si>
  <si>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</si>
  <si>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</si>
  <si>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</si>
  <si>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</si>
  <si>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</si>
  <si>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</si>
  <si>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</si>
  <si>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</si>
  <si>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</si>
  <si>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</si>
  <si>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</si>
  <si>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</si>
  <si>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</si>
  <si>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</si>
  <si>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</si>
  <si>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</si>
  <si>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</si>
  <si>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</si>
  <si>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</si>
  <si>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</si>
  <si>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</si>
  <si>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</si>
  <si>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</si>
  <si>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</si>
  <si>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</si>
  <si>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</si>
  <si>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</si>
  <si>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</si>
  <si>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</si>
  <si>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</si>
  <si>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</si>
  <si>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</si>
  <si>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</si>
  <si>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</si>
  <si>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</si>
  <si>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</si>
  <si>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</si>
  <si>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</si>
  <si>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</si>
  <si>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</si>
  <si>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</si>
  <si>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</si>
  <si>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</si>
  <si>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</si>
  <si>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</si>
  <si>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</si>
  <si>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</si>
  <si>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</si>
  <si>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</si>
  <si>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</si>
  <si>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</si>
  <si>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</si>
  <si>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</si>
  <si>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</si>
  <si>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</si>
  <si>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</si>
  <si>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</si>
  <si>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</si>
  <si>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</si>
  <si>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</si>
  <si>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</si>
  <si>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</si>
  <si>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</si>
  <si>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</si>
  <si>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</si>
  <si>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</si>
  <si>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</si>
  <si>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</si>
  <si>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</si>
  <si>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</si>
  <si>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</si>
  <si>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</si>
  <si>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</si>
  <si>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</si>
  <si>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</si>
  <si>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</si>
  <si>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</si>
  <si>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</si>
  <si>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</si>
  <si>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</si>
  <si>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</si>
  <si>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</si>
  <si>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</si>
  <si>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</si>
  <si>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</si>
  <si>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</si>
  <si>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</si>
  <si>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</si>
  <si>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</si>
  <si>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</si>
  <si>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</si>
  <si>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</si>
  <si>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</si>
  <si>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</si>
  <si>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</si>
  <si>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</si>
  <si>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</si>
  <si>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</si>
  <si>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</si>
  <si>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</si>
  <si>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</si>
  <si>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</si>
  <si>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</si>
  <si>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</si>
  <si>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</si>
  <si>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</si>
  <si>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</si>
  <si>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</si>
  <si>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</si>
  <si>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</si>
  <si>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</si>
  <si>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</si>
  <si>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</si>
  <si>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</si>
  <si>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</si>
  <si>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</si>
  <si>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</si>
  <si>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</si>
  <si>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</si>
  <si>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</si>
  <si>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</si>
  <si>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</si>
  <si>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</si>
  <si>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</si>
  <si>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</si>
  <si>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</si>
  <si>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</si>
  <si>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</si>
  <si>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</si>
  <si>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</si>
  <si>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</si>
  <si>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</si>
  <si>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</si>
  <si>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</si>
  <si>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</si>
  <si>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</si>
  <si>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</si>
  <si>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</si>
  <si>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</si>
  <si>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</si>
  <si>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</si>
  <si>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</si>
  <si>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</si>
  <si>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</si>
  <si>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</si>
  <si>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</si>
  <si>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</si>
  <si>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</si>
  <si>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</si>
  <si>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</si>
  <si>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</si>
  <si>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</si>
  <si>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</si>
  <si>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</si>
  <si>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</si>
  <si>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</si>
  <si>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</si>
  <si>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</si>
  <si>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</si>
  <si>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</si>
  <si>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</si>
  <si>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</si>
  <si>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</si>
  <si>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</si>
  <si>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</si>
  <si>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</si>
  <si>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</si>
  <si>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</si>
  <si>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</si>
  <si>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</si>
  <si>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</si>
  <si>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</si>
  <si>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</si>
  <si>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</si>
  <si>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</si>
  <si>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</si>
  <si>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</si>
  <si>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</si>
  <si>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</si>
  <si>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</si>
  <si>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</si>
  <si>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</si>
  <si>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</si>
  <si>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</si>
  <si>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</si>
  <si>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</si>
  <si>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</si>
  <si>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</si>
  <si>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</si>
  <si>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</si>
  <si>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</si>
  <si>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</si>
  <si>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</si>
  <si>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</si>
  <si>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</si>
  <si>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</si>
  <si>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</si>
  <si>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</si>
  <si>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</si>
  <si>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</si>
  <si>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</si>
  <si>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</si>
  <si>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</si>
  <si>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</si>
  <si>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</si>
  <si>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</si>
  <si>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</si>
  <si>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</si>
  <si>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</si>
  <si>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</si>
  <si>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</si>
  <si>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</si>
  <si>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</si>
  <si>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</si>
  <si>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</si>
  <si>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</si>
  <si>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</si>
  <si>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</si>
  <si>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</si>
  <si>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</si>
  <si>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</si>
  <si>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</si>
  <si>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</si>
  <si>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</si>
  <si>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</si>
  <si>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</si>
  <si>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</si>
  <si>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</si>
  <si>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</si>
  <si>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</si>
  <si>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</si>
  <si>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</si>
  <si>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</si>
  <si>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</si>
  <si>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</si>
  <si>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</si>
  <si>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</si>
  <si>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</si>
  <si>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</si>
  <si>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</si>
  <si>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</si>
  <si>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</si>
  <si>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</si>
  <si>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</si>
  <si>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</si>
  <si>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</si>
  <si>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</si>
  <si>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</si>
  <si>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</si>
  <si>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</si>
  <si>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</si>
  <si>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</si>
  <si>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</si>
  <si>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</si>
  <si>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</si>
  <si>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</si>
  <si>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</si>
  <si>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</si>
  <si>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</si>
  <si>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</si>
  <si>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</si>
  <si>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</si>
  <si>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</si>
  <si>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</si>
  <si>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</si>
  <si>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</si>
  <si>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</si>
  <si>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</si>
  <si>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</si>
  <si>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</si>
  <si>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</si>
  <si>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</si>
  <si>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</si>
  <si>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</si>
  <si>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</si>
  <si>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</si>
  <si>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</si>
  <si>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</si>
  <si>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</si>
  <si>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</si>
  <si>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</si>
  <si>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</si>
  <si>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</si>
  <si>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</si>
  <si>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</si>
  <si>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</si>
  <si>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</si>
  <si>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</si>
  <si>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</si>
  <si>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</si>
  <si>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</si>
  <si>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</si>
  <si>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</si>
  <si>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</si>
  <si>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</si>
  <si>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</si>
  <si>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</si>
  <si>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</si>
  <si>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</si>
  <si>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</si>
  <si>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</si>
  <si>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</si>
  <si>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</si>
  <si>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</si>
  <si>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</si>
  <si>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</si>
  <si>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</si>
  <si>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</si>
  <si>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</si>
  <si>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</si>
  <si>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</si>
  <si>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</si>
  <si>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</si>
  <si>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</si>
  <si>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</si>
  <si>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</si>
  <si>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</si>
  <si>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</si>
  <si>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</si>
  <si>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</si>
  <si>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</si>
  <si>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</si>
  <si>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</si>
  <si>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</si>
  <si>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</si>
  <si>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</si>
  <si>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</si>
  <si>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</si>
  <si>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</si>
  <si>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</si>
  <si>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</si>
  <si>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</si>
  <si>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</si>
  <si>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</si>
  <si>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</si>
  <si>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</si>
  <si>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</si>
  <si>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</si>
  <si>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</si>
  <si>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</si>
  <si>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</si>
  <si>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</si>
  <si>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</si>
  <si>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</si>
  <si>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</si>
  <si>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</si>
  <si>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</si>
  <si>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</si>
  <si>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</si>
  <si>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</si>
  <si>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</si>
  <si>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</si>
  <si>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</si>
  <si>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</si>
  <si>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</si>
  <si>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</si>
  <si>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</si>
  <si>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</si>
  <si>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</si>
  <si>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</si>
  <si>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</si>
  <si>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</si>
  <si>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</si>
  <si>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</si>
  <si>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</si>
  <si>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</si>
  <si>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</si>
  <si>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</si>
  <si>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</si>
  <si>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</si>
  <si>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</si>
  <si>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</si>
  <si>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</si>
  <si>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</si>
  <si>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</si>
  <si>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</si>
  <si>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</si>
  <si>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</si>
  <si>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</si>
  <si>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</si>
  <si>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</si>
  <si>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</si>
  <si>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</si>
  <si>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</si>
  <si>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</si>
  <si>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</si>
  <si>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</si>
  <si>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</si>
  <si>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</si>
  <si>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</si>
  <si>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</si>
  <si>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</si>
  <si>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</si>
  <si>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</si>
  <si>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</si>
  <si>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</si>
  <si>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</si>
  <si>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</si>
  <si>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</si>
  <si>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</si>
  <si>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</si>
  <si>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</si>
  <si>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</si>
  <si>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</si>
  <si>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</si>
  <si>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</si>
  <si>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</si>
  <si>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</si>
  <si>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</si>
  <si>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</si>
  <si>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</si>
  <si>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</si>
  <si>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</si>
  <si>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</si>
  <si>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</si>
  <si>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</si>
  <si>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</si>
  <si>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</si>
  <si>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</si>
  <si>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</si>
  <si>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</si>
  <si>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</si>
  <si>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</si>
  <si>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</si>
  <si>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</si>
  <si>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</si>
  <si>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</si>
  <si>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</si>
  <si>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</si>
  <si>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</si>
  <si>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</si>
  <si>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</si>
  <si>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</si>
  <si>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</si>
  <si>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</si>
  <si>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</si>
  <si>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</si>
  <si>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</si>
  <si>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</si>
  <si>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</si>
  <si>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</si>
  <si>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</si>
  <si>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</si>
  <si>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</si>
  <si>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</si>
  <si>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</si>
  <si>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</si>
  <si>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</si>
  <si>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</si>
  <si>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</si>
  <si>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</si>
  <si>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</si>
  <si>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</si>
  <si>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</si>
  <si>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</si>
  <si>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</si>
  <si>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</si>
  <si>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</si>
  <si>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</si>
  <si>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</si>
  <si>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</si>
  <si>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</si>
  <si>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</si>
  <si>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</si>
  <si>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</si>
  <si>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</si>
  <si>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</si>
  <si>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</si>
  <si>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</si>
  <si>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</si>
  <si>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</si>
  <si>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</si>
  <si>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</si>
  <si>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</si>
  <si>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</si>
  <si>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</si>
  <si>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</si>
  <si>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</si>
  <si>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</si>
  <si>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</si>
  <si>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</si>
  <si>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</si>
  <si>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</si>
  <si>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</si>
  <si>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</si>
  <si>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</si>
  <si>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</si>
  <si>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</si>
  <si>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</si>
  <si>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</si>
  <si>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</si>
  <si>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</si>
  <si>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</si>
  <si>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</si>
  <si>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</si>
  <si>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</si>
  <si>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</si>
  <si>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</si>
  <si>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</si>
  <si>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</si>
  <si>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</si>
  <si>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</si>
  <si>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</si>
  <si>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</si>
  <si>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</si>
  <si>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</si>
  <si>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</si>
  <si>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</si>
  <si>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</si>
  <si>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</si>
  <si>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</si>
  <si>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</si>
  <si>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</si>
  <si>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</si>
  <si>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</si>
  <si>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</si>
  <si>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</si>
  <si>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</si>
  <si>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</si>
  <si>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</si>
  <si>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</si>
  <si>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</si>
  <si>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</si>
  <si>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</si>
  <si>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</si>
  <si>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</si>
  <si>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</si>
  <si>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</si>
  <si>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</si>
  <si>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</si>
  <si>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</si>
  <si>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</si>
  <si>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</si>
  <si>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</si>
  <si>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</si>
  <si>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</si>
  <si>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</si>
  <si>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</si>
  <si>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</si>
  <si>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</si>
  <si>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</si>
  <si>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</si>
  <si>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</si>
  <si>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</si>
  <si>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</si>
  <si>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</si>
  <si>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</si>
  <si>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</si>
  <si>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</si>
  <si>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</si>
  <si>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</si>
  <si>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</si>
  <si>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</si>
  <si>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</si>
  <si>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</si>
  <si>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</si>
  <si>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</si>
  <si>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</si>
  <si>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</si>
  <si>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</si>
  <si>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</si>
  <si>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</si>
  <si>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</si>
  <si>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</si>
  <si>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</si>
  <si>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</si>
  <si>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</si>
  <si>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</si>
  <si>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</si>
  <si>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</si>
  <si>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</si>
  <si>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</si>
  <si>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</si>
  <si>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</si>
  <si>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</si>
  <si>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</si>
  <si>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</si>
  <si>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</si>
  <si>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</si>
  <si>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</si>
  <si>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</si>
  <si>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</si>
  <si>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</si>
  <si>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</si>
  <si>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</si>
  <si>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</si>
  <si>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</si>
  <si>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</si>
  <si>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</si>
  <si>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</si>
  <si>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</si>
  <si>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</si>
  <si>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</si>
  <si>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</si>
  <si>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</si>
  <si>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</si>
  <si>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</si>
  <si>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</si>
  <si>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</si>
  <si>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</si>
  <si>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</si>
  <si>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</si>
  <si>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</si>
  <si>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</si>
  <si>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</si>
  <si>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</si>
  <si>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</si>
  <si>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</si>
  <si>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</si>
  <si>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</si>
  <si>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</si>
  <si>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</si>
  <si>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</si>
  <si>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</si>
  <si>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</si>
  <si>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</si>
  <si>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</si>
  <si>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</si>
  <si>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</si>
  <si>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</si>
  <si>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</si>
  <si>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</si>
  <si>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</si>
  <si>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</si>
  <si>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</si>
  <si>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</si>
  <si>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</si>
  <si>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</si>
  <si>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</si>
  <si>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</si>
  <si>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</si>
  <si>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</si>
  <si>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</si>
  <si>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</si>
  <si>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</si>
  <si>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</si>
  <si>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</si>
  <si>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</si>
  <si>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</si>
  <si>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</si>
  <si>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</si>
  <si>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</si>
  <si>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</si>
  <si>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</si>
  <si>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</si>
  <si>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</si>
  <si>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</si>
  <si>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</si>
  <si>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</si>
  <si>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</si>
  <si>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</si>
  <si>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</si>
  <si>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</si>
  <si>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</si>
  <si>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</si>
  <si>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</si>
  <si>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</si>
  <si>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</si>
  <si>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</si>
  <si>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</si>
  <si>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</si>
  <si>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</si>
  <si>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</si>
  <si>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</si>
  <si>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</si>
  <si>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</si>
  <si>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</si>
  <si>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</si>
  <si>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</si>
  <si>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</si>
  <si>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</si>
  <si>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</si>
  <si>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</si>
  <si>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</si>
  <si>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</si>
  <si>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</si>
  <si>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</si>
  <si>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</si>
  <si>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</si>
  <si>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</si>
  <si>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</si>
  <si>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</si>
  <si>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</si>
  <si>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</si>
  <si>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</si>
  <si>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</si>
  <si>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</si>
  <si>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</si>
  <si>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</si>
  <si>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</si>
  <si>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</si>
  <si>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</si>
  <si>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</si>
  <si>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</si>
  <si>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</si>
  <si>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</si>
  <si>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</si>
  <si>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</si>
  <si>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</si>
  <si>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</si>
  <si>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</si>
  <si>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</si>
  <si>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</si>
  <si>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</si>
  <si>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</si>
  <si>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</si>
  <si>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</si>
  <si>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</si>
  <si>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</si>
  <si>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</si>
  <si>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</si>
  <si>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</si>
  <si>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</si>
  <si>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</si>
  <si>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</si>
  <si>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</si>
  <si>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</si>
  <si>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</si>
  <si>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</si>
  <si>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</si>
  <si>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</si>
  <si>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</si>
  <si>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</si>
  <si>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</si>
  <si>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</si>
  <si>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</si>
  <si>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</si>
  <si>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</si>
  <si>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</si>
  <si>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</si>
  <si>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</si>
  <si>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</si>
  <si>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</si>
  <si>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</si>
  <si>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</si>
  <si>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</si>
  <si>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</si>
  <si>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</si>
  <si>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</si>
  <si>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</si>
  <si>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</si>
  <si>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</si>
  <si>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</si>
  <si>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</si>
  <si>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</si>
  <si>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</si>
  <si>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</si>
  <si>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</si>
  <si>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</si>
  <si>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</si>
  <si>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</si>
  <si>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</si>
  <si>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</si>
  <si>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</si>
  <si>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</si>
  <si>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</si>
  <si>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</si>
  <si>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</si>
  <si>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</si>
  <si>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</si>
  <si>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</si>
  <si>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</si>
  <si>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</si>
  <si>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</si>
  <si>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</si>
  <si>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</si>
  <si>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</si>
  <si>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</si>
  <si>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</si>
  <si>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</si>
  <si>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</si>
  <si>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</si>
  <si>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</si>
  <si>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</si>
  <si>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</si>
  <si>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</si>
  <si>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</si>
  <si>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</si>
  <si>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</si>
  <si>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</si>
  <si>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</si>
  <si>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</si>
  <si>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</si>
  <si>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</si>
  <si>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</si>
  <si>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</si>
  <si>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</si>
  <si>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</si>
  <si>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</si>
  <si>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</si>
  <si>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</si>
  <si>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</si>
  <si>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</si>
  <si>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</si>
  <si>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</si>
  <si>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</si>
  <si>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</si>
  <si>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</si>
  <si>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</si>
  <si>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</si>
  <si>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</si>
  <si>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</si>
  <si>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</si>
  <si>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</si>
  <si>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</si>
  <si>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</si>
  <si>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</si>
  <si>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</si>
  <si>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</si>
  <si>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</si>
  <si>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</si>
  <si>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</si>
  <si>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</si>
  <si>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</si>
  <si>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</si>
  <si>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</si>
  <si>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</si>
  <si>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</si>
  <si>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</si>
  <si>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</si>
  <si>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</si>
  <si>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</si>
  <si>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</si>
  <si>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</si>
  <si>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</si>
  <si>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</si>
  <si>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</si>
  <si>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</si>
  <si>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</si>
  <si>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</si>
  <si>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</si>
  <si>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</si>
  <si>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</si>
  <si>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</si>
  <si>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</si>
  <si>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</si>
  <si>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</si>
  <si>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</si>
  <si>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</si>
  <si>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</si>
  <si>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</si>
  <si>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</si>
  <si>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</si>
  <si>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</si>
  <si>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</si>
  <si>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</si>
  <si>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</si>
  <si>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</si>
  <si>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</si>
  <si>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</si>
  <si>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</si>
  <si>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</si>
  <si>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</si>
  <si>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</si>
  <si>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</si>
  <si>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</si>
  <si>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</si>
  <si>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</si>
  <si>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</si>
  <si>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</si>
  <si>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</si>
  <si>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</si>
  <si>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</si>
  <si>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</si>
  <si>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</si>
  <si>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</si>
  <si>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</si>
  <si>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</si>
  <si>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</si>
  <si>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</si>
  <si>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</si>
  <si>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</si>
  <si>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</si>
  <si>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</si>
  <si>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</si>
  <si>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</si>
  <si>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</si>
  <si>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</si>
  <si>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</si>
  <si>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</si>
  <si>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</si>
  <si>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</si>
  <si>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</si>
  <si>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</si>
  <si>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</si>
  <si>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</si>
  <si>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</si>
  <si>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</si>
  <si>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</si>
  <si>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</si>
  <si>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</si>
  <si>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</si>
  <si>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</si>
  <si>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</si>
  <si>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</si>
  <si>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</si>
  <si>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</si>
  <si>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</si>
  <si>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</si>
  <si>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</si>
  <si>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</si>
  <si>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</si>
  <si>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</si>
  <si>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</si>
  <si>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</si>
  <si>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</si>
  <si>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</si>
  <si>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</si>
  <si>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</si>
  <si>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</si>
  <si>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</si>
  <si>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</si>
  <si>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</si>
  <si>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</si>
  <si>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</si>
  <si>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</si>
  <si>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</si>
  <si>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</si>
  <si>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</si>
  <si>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</si>
  <si>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</si>
  <si>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</si>
  <si>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</si>
  <si>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</si>
  <si>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</si>
  <si>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</si>
  <si>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</si>
  <si>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</si>
  <si>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</si>
  <si>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</si>
  <si>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</si>
  <si>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</si>
  <si>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</si>
  <si>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</si>
  <si>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</si>
  <si>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</si>
  <si>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</si>
  <si>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</si>
  <si>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</si>
  <si>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</si>
  <si>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</si>
  <si>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</si>
  <si>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</si>
  <si>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</si>
  <si>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</si>
  <si>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</si>
  <si>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</si>
  <si>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</si>
  <si>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</si>
  <si>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</si>
  <si>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</si>
  <si>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</si>
  <si>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</si>
  <si>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</si>
  <si>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</si>
  <si>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</si>
  <si>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</si>
  <si>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</si>
  <si>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</si>
  <si>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</si>
  <si>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</si>
  <si>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</si>
  <si>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</si>
  <si>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</si>
  <si>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</si>
  <si>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</si>
  <si>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</si>
  <si>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</si>
  <si>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</si>
  <si>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</si>
  <si>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</si>
  <si>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</si>
  <si>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</si>
  <si>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</si>
  <si>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</si>
  <si>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</si>
  <si>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</si>
  <si>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</si>
  <si>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</si>
  <si>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</si>
  <si>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</si>
  <si>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</si>
  <si>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</si>
  <si>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</si>
  <si>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</si>
  <si>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</si>
  <si>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</si>
  <si>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</si>
  <si>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</si>
  <si>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</si>
  <si>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</si>
  <si>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</si>
  <si>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</si>
  <si>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</si>
  <si>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</si>
  <si>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</si>
  <si>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</si>
  <si>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</si>
  <si>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</si>
  <si>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</si>
  <si>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</si>
  <si>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</si>
  <si>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</si>
  <si>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</si>
  <si>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</si>
  <si>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</si>
  <si>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</si>
  <si>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</si>
  <si>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</si>
  <si>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</si>
  <si>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</si>
  <si>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</si>
  <si>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</si>
  <si>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</si>
  <si>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</si>
  <si>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</si>
  <si>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</si>
  <si>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</si>
  <si>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</si>
  <si>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</si>
  <si>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</si>
  <si>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</si>
  <si>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</si>
  <si>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</si>
  <si>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</si>
  <si>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</si>
  <si>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</si>
  <si>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</si>
  <si>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</si>
  <si>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</si>
  <si>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</si>
  <si>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</si>
  <si>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</si>
  <si>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</si>
  <si>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</si>
  <si>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</si>
  <si>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</si>
  <si>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</si>
  <si>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</si>
  <si>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</si>
  <si>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</si>
  <si>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</si>
  <si>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</si>
  <si>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</si>
  <si>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</si>
  <si>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</si>
  <si>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</si>
  <si>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</si>
  <si>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</si>
  <si>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</si>
  <si>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</si>
  <si>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</si>
  <si>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</si>
  <si>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</si>
  <si>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</si>
  <si>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</si>
  <si>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</si>
  <si>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</si>
  <si>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</si>
  <si>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</si>
  <si>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</si>
  <si>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</si>
  <si>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</si>
  <si>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</si>
  <si>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</si>
  <si>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</si>
  <si>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</si>
  <si>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</si>
  <si>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</si>
  <si>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</si>
  <si>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</si>
  <si>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</si>
  <si>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</si>
  <si>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</si>
  <si>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</si>
  <si>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</si>
  <si>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</si>
  <si>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</si>
  <si>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</si>
  <si>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</si>
  <si>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</si>
  <si>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</si>
  <si>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</si>
  <si>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</si>
  <si>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</si>
  <si>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</si>
  <si>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</si>
  <si>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</si>
  <si>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</si>
  <si>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</si>
  <si>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</si>
  <si>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</si>
  <si>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</si>
  <si>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</si>
  <si>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</si>
  <si>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</si>
  <si>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</si>
  <si>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</si>
  <si>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</si>
  <si>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</si>
  <si>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</si>
  <si>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</si>
  <si>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</si>
  <si>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</si>
  <si>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</si>
  <si>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</si>
  <si>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</si>
  <si>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</si>
  <si>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</si>
  <si>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</si>
  <si>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</si>
  <si>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</si>
  <si>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</si>
  <si>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</si>
  <si>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</si>
  <si>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</si>
  <si>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</si>
  <si>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</si>
  <si>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</si>
  <si>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</si>
  <si>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</si>
  <si>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</si>
  <si>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</si>
  <si>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</si>
  <si>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</si>
  <si>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</si>
  <si>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</si>
  <si>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</si>
  <si>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</si>
  <si>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</si>
  <si>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</si>
  <si>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</si>
  <si>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</si>
  <si>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</si>
  <si>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</si>
  <si>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</si>
  <si>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</si>
  <si>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</si>
  <si>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</si>
  <si>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</si>
  <si>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</si>
  <si>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</si>
  <si>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</si>
  <si>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</si>
  <si>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</si>
  <si>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</si>
  <si>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</si>
  <si>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</si>
  <si>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</si>
  <si>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</si>
  <si>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</si>
  <si>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</si>
  <si>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</si>
  <si>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</si>
  <si>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</si>
  <si>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</si>
  <si>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</si>
  <si>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</si>
  <si>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</si>
  <si>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</si>
  <si>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</si>
  <si>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</si>
  <si>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</si>
  <si>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</si>
  <si>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</si>
  <si>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</si>
  <si>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</si>
  <si>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</si>
  <si>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</si>
  <si>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</si>
  <si>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</si>
  <si>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</si>
  <si>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</si>
  <si>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</si>
  <si>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</si>
  <si>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</si>
  <si>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</si>
  <si>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</si>
  <si>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</si>
  <si>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</si>
  <si>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</si>
  <si>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</si>
  <si>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</si>
  <si>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</si>
  <si>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</si>
  <si>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</si>
  <si>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</si>
  <si>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</si>
  <si>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</si>
  <si>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</si>
  <si>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</si>
  <si>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</si>
  <si>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</si>
  <si>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</si>
  <si>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</si>
  <si>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</si>
  <si>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</si>
  <si>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</si>
  <si>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</si>
  <si>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</si>
  <si>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</si>
  <si>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</si>
  <si>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</si>
  <si>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</si>
  <si>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</si>
  <si>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</si>
  <si>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</si>
  <si>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</si>
  <si>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</si>
  <si>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</si>
  <si>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</si>
  <si>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</si>
  <si>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</si>
  <si>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</si>
  <si>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</si>
  <si>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</si>
  <si>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</si>
  <si>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</si>
  <si>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</si>
  <si>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</si>
  <si>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</si>
  <si>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</si>
  <si>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</si>
  <si>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</si>
  <si>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</si>
  <si>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</si>
  <si>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</si>
  <si>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</si>
  <si>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</si>
  <si>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</si>
  <si>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</si>
  <si>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</si>
  <si>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</si>
  <si>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</si>
  <si>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</si>
  <si>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</si>
  <si>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</si>
  <si>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</si>
  <si>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</si>
  <si>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</si>
  <si>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</si>
  <si>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</si>
  <si>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</si>
  <si>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</si>
  <si>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</si>
  <si>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</si>
  <si>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</si>
  <si>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</si>
  <si>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</si>
  <si>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</si>
  <si>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</si>
  <si>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</si>
  <si>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</si>
  <si>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</si>
  <si>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</si>
  <si>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</si>
  <si>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</si>
  <si>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</si>
  <si>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</si>
  <si>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</si>
  <si>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</si>
  <si>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</si>
  <si>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</si>
  <si>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</si>
  <si>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</si>
  <si>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</si>
  <si>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</si>
  <si>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</si>
  <si>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</si>
  <si>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</si>
  <si>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</si>
  <si>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</si>
  <si>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</si>
  <si>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</si>
  <si>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</si>
  <si>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</si>
  <si>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</si>
  <si>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</si>
  <si>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</si>
  <si>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</si>
  <si>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</si>
  <si>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</si>
  <si>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</si>
  <si>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</si>
  <si>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</si>
  <si>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</si>
  <si>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</si>
  <si>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</si>
  <si>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</si>
  <si>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</si>
  <si>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</si>
  <si>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</si>
  <si>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</si>
  <si>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</si>
  <si>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</si>
  <si>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</si>
  <si>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</si>
  <si>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</si>
  <si>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</si>
  <si>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</si>
  <si>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</si>
  <si>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</si>
  <si>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</si>
  <si>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</si>
  <si>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</si>
  <si>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</si>
  <si>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</si>
  <si>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</si>
  <si>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</si>
  <si>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</si>
  <si>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</si>
  <si>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</si>
  <si>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</si>
  <si>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</si>
  <si>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</si>
  <si>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</si>
  <si>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</si>
  <si>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</si>
  <si>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</si>
  <si>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</si>
  <si>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</si>
  <si>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</si>
  <si>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</si>
  <si>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</si>
  <si>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</si>
  <si>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</si>
  <si>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</si>
  <si>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</si>
  <si>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</si>
  <si>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</si>
  <si>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</si>
  <si>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</si>
  <si>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</si>
  <si>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</si>
  <si>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</si>
  <si>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</si>
  <si>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</si>
  <si>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</si>
  <si>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</si>
  <si>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</si>
  <si>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</si>
  <si>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</si>
  <si>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</si>
  <si>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</si>
  <si>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</si>
  <si>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</si>
  <si>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</si>
  <si>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</si>
  <si>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</si>
  <si>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</si>
  <si>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</si>
  <si>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</si>
  <si>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</si>
  <si>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</si>
  <si>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</si>
  <si>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</si>
  <si>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</si>
  <si>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</si>
  <si>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</si>
  <si>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</si>
  <si>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</si>
  <si>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</si>
  <si>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</si>
  <si>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</si>
  <si>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</si>
  <si>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</si>
  <si>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</si>
  <si>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</si>
  <si>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</si>
  <si>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</si>
  <si>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</si>
  <si>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</si>
  <si>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</si>
  <si>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</si>
  <si>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</si>
  <si>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</si>
  <si>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</si>
  <si>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</si>
  <si>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</si>
  <si>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</si>
  <si>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</si>
  <si>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</si>
  <si>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</si>
  <si>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</si>
  <si>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</si>
  <si>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</si>
  <si>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</si>
  <si>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</si>
  <si>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</si>
  <si>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</si>
  <si>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</si>
  <si>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</si>
  <si>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</si>
  <si>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</si>
  <si>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</si>
  <si>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</si>
  <si>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</si>
  <si>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</si>
  <si>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</si>
  <si>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</si>
  <si>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</si>
  <si>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</si>
  <si>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</si>
  <si>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</si>
  <si>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</si>
  <si>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</si>
  <si>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</si>
  <si>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</si>
  <si>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</si>
  <si>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</si>
  <si>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</si>
  <si>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</si>
  <si>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</si>
  <si>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</si>
  <si>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</si>
  <si>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</si>
  <si>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</si>
  <si>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</si>
  <si>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</si>
  <si>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</si>
  <si>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</si>
  <si>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</si>
  <si>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</si>
  <si>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</si>
  <si>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</si>
  <si>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</si>
  <si>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</si>
  <si>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</si>
  <si>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</si>
  <si>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</si>
  <si>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</si>
  <si>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</si>
  <si>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</si>
  <si>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</si>
  <si>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</si>
  <si>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</si>
  <si>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</si>
  <si>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</si>
  <si>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</si>
  <si>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</si>
  <si>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</si>
  <si>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</si>
  <si>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</si>
  <si>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</si>
  <si>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</si>
  <si>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</si>
  <si>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</si>
  <si>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</si>
  <si>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</si>
  <si>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</si>
  <si>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</si>
  <si>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</si>
  <si>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</si>
  <si>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</si>
  <si>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</si>
  <si>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</si>
  <si>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</si>
  <si>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</si>
  <si>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</si>
  <si>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</si>
  <si>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</si>
  <si>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</si>
  <si>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</si>
  <si>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</si>
  <si>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</si>
  <si>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</si>
  <si>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</si>
  <si>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</si>
  <si>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</si>
  <si>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</si>
  <si>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</si>
  <si>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</si>
  <si>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</si>
  <si>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</si>
  <si>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</si>
  <si>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</si>
  <si>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</si>
  <si>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</si>
  <si>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</si>
  <si>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</si>
  <si>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</si>
  <si>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</si>
  <si>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</si>
  <si>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</si>
  <si>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</si>
  <si>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</si>
  <si>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</si>
  <si>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</si>
  <si>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</si>
  <si>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</si>
  <si>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</si>
  <si>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</si>
  <si>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</si>
  <si>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</si>
  <si>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</si>
  <si>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</si>
  <si>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</si>
  <si>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</si>
  <si>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</si>
  <si>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</si>
  <si>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</si>
  <si>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</si>
  <si>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</si>
  <si>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</si>
  <si>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</si>
  <si>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</si>
  <si>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</si>
  <si>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</si>
  <si>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</si>
  <si>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</si>
  <si>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</si>
  <si>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</si>
  <si>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</si>
  <si>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</si>
  <si>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</si>
  <si>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</si>
  <si>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</si>
  <si>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</si>
  <si>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</si>
  <si>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</si>
  <si>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</si>
  <si>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</si>
  <si>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</si>
  <si>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</si>
  <si>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</si>
  <si>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</si>
  <si>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</si>
  <si>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</si>
  <si>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</si>
  <si>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</si>
  <si>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</si>
  <si>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</si>
  <si>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</si>
  <si>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</si>
  <si>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</si>
  <si>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</si>
  <si>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</si>
  <si>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</si>
  <si>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</si>
  <si>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</si>
  <si>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</si>
  <si>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</si>
  <si>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</si>
  <si>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</si>
  <si>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</si>
  <si>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</si>
  <si>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</si>
  <si>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</si>
  <si>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</si>
  <si>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</si>
  <si>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</si>
  <si>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</si>
  <si>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</si>
  <si>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</si>
  <si>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</si>
  <si>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</si>
  <si>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</si>
  <si>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</si>
  <si>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</si>
  <si>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</si>
  <si>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</si>
  <si>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</si>
  <si>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</si>
  <si>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</si>
  <si>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</si>
  <si>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</si>
  <si>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</si>
  <si>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</si>
  <si>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</si>
  <si>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</si>
  <si>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</si>
  <si>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</si>
  <si>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</si>
  <si>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</si>
  <si>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</si>
  <si>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</si>
  <si>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</si>
  <si>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</si>
  <si>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</si>
  <si>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</si>
  <si>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</si>
  <si>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</si>
  <si>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</si>
  <si>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</si>
  <si>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</si>
  <si>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</si>
  <si>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</si>
  <si>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</si>
  <si>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</si>
  <si>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</si>
  <si>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</si>
  <si>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</si>
  <si>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</si>
  <si>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</si>
  <si>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</si>
  <si>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</si>
  <si>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</si>
  <si>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</si>
  <si>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</si>
  <si>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</si>
  <si>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</si>
  <si>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</si>
  <si>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</si>
  <si>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</si>
  <si>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</si>
  <si>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</si>
  <si>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</si>
  <si>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</si>
  <si>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</si>
  <si>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</si>
  <si>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</si>
  <si>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</si>
  <si>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</si>
  <si>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</si>
  <si>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</si>
  <si>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</si>
  <si>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</si>
  <si>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</si>
  <si>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</si>
  <si>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</si>
  <si>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</si>
  <si>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</si>
  <si>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</si>
  <si>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</si>
  <si>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</si>
  <si>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</si>
  <si>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</si>
  <si>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</si>
  <si>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</si>
  <si>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</si>
  <si>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</si>
  <si>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</si>
  <si>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</si>
  <si>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</si>
  <si>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</si>
  <si>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</si>
  <si>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</si>
  <si>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</si>
  <si>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</si>
  <si>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</si>
  <si>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</si>
  <si>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</si>
  <si>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</si>
  <si>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</si>
  <si>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</si>
  <si>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</si>
  <si>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</si>
  <si>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</si>
  <si>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</si>
  <si>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</si>
  <si>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</si>
  <si>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</si>
  <si>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</si>
  <si>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</si>
  <si>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</si>
  <si>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</si>
  <si>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</si>
  <si>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</si>
  <si>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</si>
  <si>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</si>
  <si>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</si>
  <si>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</si>
  <si>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</si>
  <si>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</si>
  <si>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</si>
  <si>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</si>
  <si>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</si>
  <si>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</si>
  <si>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</si>
  <si>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</si>
  <si>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</si>
  <si>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</si>
  <si>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</si>
  <si>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</si>
  <si>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</si>
  <si>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</si>
  <si>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</si>
  <si>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</si>
  <si>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</si>
  <si>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</si>
  <si>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</si>
  <si>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</si>
  <si>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</si>
  <si>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</si>
  <si>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</si>
  <si>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</si>
  <si>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</si>
  <si>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</si>
  <si>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</si>
  <si>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</si>
  <si>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</si>
  <si>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</si>
  <si>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</si>
  <si>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</si>
  <si>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</si>
  <si>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</si>
  <si>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</si>
  <si>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</si>
  <si>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</si>
  <si>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</si>
  <si>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</si>
  <si>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</si>
  <si>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</si>
  <si>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</si>
  <si>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</si>
  <si>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</si>
  <si>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</si>
  <si>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</si>
  <si>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</si>
  <si>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</si>
  <si>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</si>
  <si>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</si>
  <si>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</si>
  <si>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</si>
  <si>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</si>
  <si>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</si>
  <si>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</si>
  <si>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</si>
  <si>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</si>
  <si>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</si>
  <si>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</si>
  <si>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</si>
  <si>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</si>
  <si>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</si>
  <si>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</si>
  <si>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</si>
  <si>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</si>
  <si>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</si>
  <si>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</si>
  <si>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</si>
  <si>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</si>
  <si>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</si>
  <si>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</si>
  <si>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</si>
  <si>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</si>
  <si>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</si>
  <si>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</si>
  <si>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</si>
  <si>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</si>
  <si>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</si>
  <si>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</si>
  <si>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</si>
  <si>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</si>
  <si>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</si>
  <si>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</si>
  <si>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</si>
  <si>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</si>
  <si>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</si>
  <si>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</si>
  <si>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</si>
  <si>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</si>
  <si>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</si>
  <si>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</si>
  <si>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</si>
  <si>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</si>
  <si>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</si>
  <si>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</si>
  <si>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</si>
  <si>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</si>
  <si>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</si>
  <si>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</si>
  <si>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</si>
  <si>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</si>
  <si>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</si>
  <si>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</si>
  <si>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</si>
  <si>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</si>
  <si>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</si>
  <si>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</si>
  <si>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</si>
  <si>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</si>
  <si>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</si>
  <si>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</si>
  <si>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</si>
  <si>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</si>
  <si>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</si>
  <si>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</si>
  <si>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</si>
  <si>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</si>
  <si>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</si>
  <si>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</si>
  <si>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</si>
  <si>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</si>
  <si>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</si>
  <si>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</si>
  <si>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</si>
  <si>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</si>
  <si>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</si>
  <si>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</si>
  <si>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</si>
  <si>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</si>
  <si>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</si>
  <si>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</si>
  <si>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</si>
  <si>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</si>
  <si>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</si>
  <si>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</si>
  <si>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</si>
  <si>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</si>
  <si>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</si>
  <si>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</si>
  <si>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</si>
  <si>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</si>
  <si>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</si>
  <si>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</si>
  <si>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</si>
  <si>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</si>
  <si>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</si>
  <si>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</si>
  <si>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</si>
  <si>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</si>
  <si>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</si>
  <si>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</si>
  <si>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</si>
  <si>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</si>
  <si>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</si>
  <si>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</si>
  <si>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</si>
  <si>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</si>
  <si>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</si>
  <si>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</si>
  <si>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</si>
  <si>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</si>
  <si>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</si>
  <si>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</si>
  <si>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</si>
  <si>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</si>
  <si>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</si>
  <si>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</si>
  <si>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</si>
  <si>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</si>
  <si>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</si>
  <si>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</si>
  <si>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</si>
  <si>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</si>
  <si>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</si>
  <si>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</si>
  <si>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</si>
  <si>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</si>
  <si>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</si>
  <si>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</si>
  <si>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</si>
  <si>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</si>
  <si>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</si>
  <si>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</si>
  <si>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</si>
  <si>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</si>
  <si>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</si>
  <si>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</si>
  <si>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</si>
  <si>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</si>
  <si>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</si>
  <si>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</si>
  <si>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</si>
  <si>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</si>
  <si>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</si>
  <si>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</si>
  <si>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</si>
  <si>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</si>
  <si>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</si>
  <si>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</si>
  <si>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</si>
  <si>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</si>
  <si>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</si>
  <si>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</si>
  <si>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</si>
  <si>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</si>
  <si>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</si>
  <si>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</si>
  <si>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</si>
  <si>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</si>
  <si>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</si>
  <si>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</si>
  <si>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</si>
  <si>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</si>
  <si>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</si>
  <si>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</si>
  <si>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</si>
  <si>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</si>
  <si>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</si>
  <si>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</si>
  <si>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</si>
  <si>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</si>
  <si>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</si>
  <si>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</si>
  <si>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</si>
  <si>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</si>
  <si>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</si>
  <si>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</si>
  <si>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</si>
  <si>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</si>
  <si>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</si>
  <si>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</si>
  <si>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</si>
  <si>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</si>
  <si>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</si>
  <si>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</si>
  <si>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</si>
  <si>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</si>
  <si>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</si>
  <si>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</si>
  <si>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</si>
  <si>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</si>
  <si>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</si>
  <si>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</si>
  <si>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</si>
  <si>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</si>
  <si>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</si>
  <si>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</si>
  <si>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</si>
  <si>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</si>
  <si>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</si>
  <si>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</si>
  <si>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</si>
  <si>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</si>
  <si>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</si>
  <si>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</si>
  <si>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</si>
  <si>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</si>
  <si>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</si>
  <si>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</si>
  <si>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</si>
  <si>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</si>
  <si>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</si>
  <si>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</si>
  <si>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</si>
  <si>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</si>
  <si>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</si>
  <si>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</si>
  <si>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</si>
  <si>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</si>
  <si>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</si>
  <si>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</si>
  <si>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</si>
  <si>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</si>
  <si>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</si>
  <si>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</si>
  <si>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</si>
  <si>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</si>
  <si>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</si>
  <si>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</si>
  <si>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</si>
  <si>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</si>
  <si>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</si>
  <si>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</si>
  <si>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</si>
  <si>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</si>
  <si>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</si>
  <si>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</si>
  <si>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</si>
  <si>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</si>
  <si>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</si>
  <si>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</si>
  <si>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</si>
  <si>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</si>
  <si>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</si>
  <si>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</si>
  <si>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</si>
  <si>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</si>
  <si>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</si>
  <si>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</si>
  <si>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</si>
  <si>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</si>
  <si>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</si>
  <si>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</si>
  <si>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</si>
  <si>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</si>
  <si>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</si>
  <si>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</si>
  <si>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</si>
  <si>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</si>
  <si>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</si>
  <si>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</si>
  <si>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</si>
  <si>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</si>
  <si>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</si>
  <si>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</si>
  <si>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</si>
  <si>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</si>
  <si>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</si>
  <si>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</si>
  <si>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</si>
  <si>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</si>
  <si>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</si>
  <si>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</si>
  <si>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</si>
  <si>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</si>
  <si>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</si>
  <si>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</si>
  <si>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</si>
  <si>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</si>
  <si>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</si>
  <si>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</si>
  <si>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</si>
  <si>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</si>
  <si>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</si>
  <si>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</si>
  <si>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</si>
  <si>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</si>
  <si>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</si>
  <si>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</si>
  <si>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</si>
  <si>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</si>
  <si>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</si>
  <si>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</si>
  <si>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</si>
  <si>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</si>
  <si>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</si>
  <si>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</si>
  <si>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</si>
  <si>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</si>
  <si>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</si>
  <si>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</si>
  <si>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</si>
  <si>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</si>
  <si>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</si>
  <si>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</si>
  <si>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</si>
  <si>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</si>
  <si>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</si>
  <si>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</si>
  <si>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</si>
  <si>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</si>
  <si>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</si>
  <si>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</si>
  <si>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</si>
  <si>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</si>
  <si>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</si>
  <si>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</si>
  <si>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</si>
  <si>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</si>
  <si>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</si>
  <si>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</si>
  <si>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</si>
  <si>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</si>
  <si>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</si>
  <si>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</si>
  <si>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</si>
  <si>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</si>
  <si>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</si>
  <si>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</si>
  <si>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</si>
  <si>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</si>
  <si>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</si>
  <si>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</si>
  <si>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</si>
  <si>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</si>
  <si>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</si>
  <si>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</si>
  <si>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</si>
  <si>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</si>
  <si>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</si>
  <si>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</si>
  <si>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</si>
  <si>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</si>
  <si>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</si>
  <si>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</si>
  <si>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</si>
  <si>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</si>
  <si>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</si>
  <si>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</si>
  <si>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</si>
  <si>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</si>
  <si>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</si>
  <si>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</si>
  <si>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</si>
  <si>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</si>
  <si>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</si>
  <si>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</si>
  <si>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</si>
  <si>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</si>
  <si>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</si>
  <si>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</si>
  <si>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</si>
  <si>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</si>
  <si>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</si>
  <si>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</si>
  <si>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</si>
  <si>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</si>
  <si>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</si>
  <si>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</si>
  <si>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</si>
  <si>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</si>
  <si>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</si>
  <si>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</si>
  <si>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</si>
  <si>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</si>
  <si>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</si>
  <si>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</si>
  <si>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</si>
  <si>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</si>
  <si>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</si>
  <si>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</si>
  <si>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</si>
  <si>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</si>
  <si>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</si>
  <si>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</si>
  <si>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</si>
  <si>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</si>
  <si>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</si>
  <si>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</si>
  <si>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</si>
  <si>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</si>
  <si>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</si>
  <si>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</si>
  <si>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</si>
  <si>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</si>
  <si>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</si>
  <si>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</si>
  <si>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</si>
  <si>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</si>
  <si>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</si>
  <si>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</si>
  <si>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</si>
  <si>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</si>
  <si>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</si>
  <si>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</si>
  <si>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</si>
  <si>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</si>
  <si>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</si>
  <si>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</si>
  <si>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</si>
  <si>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</si>
  <si>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</si>
  <si>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</si>
  <si>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</si>
  <si>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</si>
  <si>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</si>
  <si>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</si>
  <si>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</si>
  <si>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</si>
  <si>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</si>
  <si>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</si>
  <si>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</si>
  <si>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</si>
  <si>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</si>
  <si>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</si>
  <si>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</si>
  <si>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</si>
  <si>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</si>
  <si>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</si>
  <si>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</si>
  <si>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</si>
  <si>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</si>
  <si>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</si>
  <si>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</si>
  <si>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</si>
  <si>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</si>
  <si>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</si>
  <si>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</si>
  <si>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</si>
  <si>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</si>
  <si>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</si>
  <si>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</si>
  <si>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</si>
  <si>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</si>
  <si>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</si>
  <si>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</si>
  <si>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</si>
  <si>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</si>
  <si>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</si>
  <si>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</si>
  <si>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</si>
  <si>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</si>
  <si>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</si>
  <si>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</si>
  <si>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</si>
  <si>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</si>
  <si>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</si>
  <si>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</si>
  <si>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</si>
  <si>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</si>
  <si>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</si>
  <si>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</si>
  <si>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</si>
  <si>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</si>
  <si>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</si>
  <si>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</si>
  <si>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</si>
  <si>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</si>
  <si>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</si>
  <si>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</si>
  <si>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</si>
  <si>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</si>
  <si>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</si>
  <si>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</si>
  <si>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</si>
  <si>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</si>
  <si>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</si>
  <si>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</si>
  <si>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</si>
  <si>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</si>
  <si>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</si>
  <si>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</si>
  <si>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</si>
  <si>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</si>
  <si>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</si>
  <si>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</si>
  <si>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</si>
  <si>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</si>
  <si>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</si>
  <si>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</si>
  <si>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</si>
  <si>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</si>
  <si>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</si>
  <si>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</si>
  <si>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</si>
  <si>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</si>
  <si>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</si>
  <si>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</si>
  <si>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</si>
  <si>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</si>
  <si>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</si>
  <si>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</si>
  <si>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</si>
  <si>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</si>
  <si>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</si>
  <si>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</si>
  <si>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</si>
  <si>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</si>
  <si>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</si>
  <si>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</si>
  <si>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</si>
  <si>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</si>
  <si>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</si>
  <si>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</si>
  <si>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</si>
  <si>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</si>
  <si>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</si>
  <si>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</si>
  <si>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</si>
  <si>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</si>
  <si>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</si>
  <si>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</si>
  <si>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</si>
  <si>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</si>
  <si>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</si>
  <si>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</si>
  <si>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</si>
  <si>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</si>
  <si>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</si>
  <si>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</si>
  <si>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</si>
  <si>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</si>
  <si>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</si>
  <si>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</si>
  <si>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</si>
  <si>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</si>
  <si>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</si>
  <si>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</si>
  <si>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</si>
  <si>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</si>
  <si>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</si>
  <si>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</si>
  <si>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</si>
  <si>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</si>
  <si>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</si>
  <si>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</si>
  <si>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</si>
  <si>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</si>
  <si>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</si>
  <si>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</si>
  <si>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</si>
  <si>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</si>
  <si>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</si>
  <si>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</si>
  <si>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</si>
  <si>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</si>
  <si>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</si>
  <si>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</si>
  <si>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</si>
  <si>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</si>
  <si>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</si>
  <si>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</si>
  <si>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</si>
  <si>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</si>
  <si>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</si>
  <si>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</si>
  <si>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</si>
  <si>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</si>
  <si>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</si>
  <si>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</si>
  <si>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</si>
  <si>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</si>
  <si>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</si>
  <si>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</si>
  <si>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</si>
  <si>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</si>
  <si>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</si>
  <si>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</si>
  <si>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</si>
  <si>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</si>
  <si>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</si>
  <si>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</si>
  <si>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</si>
  <si>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</si>
  <si>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</si>
  <si>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</si>
  <si>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</si>
  <si>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</si>
  <si>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</si>
  <si>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</si>
  <si>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</si>
  <si>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</si>
  <si>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</si>
  <si>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</si>
  <si>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</si>
  <si>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</si>
  <si>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</si>
  <si>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</si>
  <si>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</si>
  <si>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</si>
  <si>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</si>
  <si>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</si>
  <si>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</si>
  <si>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</si>
  <si>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</si>
  <si>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</si>
  <si>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</si>
  <si>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</si>
  <si>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</si>
  <si>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</si>
  <si>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</si>
  <si>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</si>
  <si>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</si>
  <si>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</si>
  <si>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</si>
  <si>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</si>
  <si>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</si>
  <si>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</si>
  <si>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</si>
  <si>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</si>
  <si>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</si>
  <si>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</si>
  <si>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</si>
  <si>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</si>
  <si>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</si>
  <si>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</si>
  <si>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</si>
  <si>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</si>
  <si>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</si>
  <si>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</si>
  <si>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</si>
  <si>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</si>
  <si>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</si>
  <si>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</si>
  <si>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</si>
  <si>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</si>
  <si>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</si>
  <si>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</si>
  <si>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</si>
  <si>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</si>
  <si>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</si>
  <si>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</si>
  <si>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</si>
  <si>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</si>
  <si>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</si>
  <si>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</si>
  <si>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</si>
  <si>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</si>
  <si>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</si>
  <si>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</si>
  <si>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</si>
  <si>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</si>
  <si>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</si>
  <si>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</si>
  <si>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</si>
  <si>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</si>
  <si>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</si>
  <si>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</si>
  <si>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</si>
  <si>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</si>
  <si>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</si>
  <si>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</si>
  <si>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</si>
  <si>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</si>
  <si>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</si>
  <si>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</si>
  <si>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</si>
  <si>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</si>
  <si>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</si>
  <si>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</si>
  <si>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</si>
  <si>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</si>
  <si>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</si>
  <si>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</si>
  <si>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</si>
  <si>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</si>
  <si>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</si>
  <si>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</si>
  <si>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</si>
  <si>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</si>
  <si>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</si>
  <si>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</si>
  <si>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</si>
  <si>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</si>
  <si>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</si>
  <si>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</si>
  <si>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</si>
  <si>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</si>
  <si>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</si>
  <si>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</si>
  <si>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</si>
  <si>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</si>
  <si>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</si>
  <si>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</si>
  <si>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</si>
  <si>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</si>
  <si>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</si>
  <si>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</si>
  <si>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</si>
  <si>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</si>
  <si>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</si>
  <si>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</si>
  <si>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</si>
  <si>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</si>
  <si>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</si>
  <si>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</si>
  <si>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</si>
  <si>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</si>
  <si>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</si>
  <si>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</si>
  <si>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</si>
  <si>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</si>
  <si>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</si>
  <si>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</si>
  <si>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</si>
  <si>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</si>
  <si>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</si>
  <si>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</si>
  <si>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</si>
  <si>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</si>
  <si>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</si>
  <si>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</si>
  <si>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</si>
  <si>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</si>
  <si>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</si>
  <si>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</si>
  <si>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</si>
  <si>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</si>
  <si>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</si>
  <si>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</si>
  <si>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</si>
  <si>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</si>
  <si>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</si>
  <si>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</si>
  <si>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</si>
  <si>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</si>
  <si>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</si>
  <si>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</si>
  <si>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</si>
  <si>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</si>
  <si>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</si>
  <si>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</si>
  <si>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</si>
  <si>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</si>
  <si>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</si>
  <si>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</si>
  <si>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</si>
  <si>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</si>
  <si>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</si>
  <si>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</si>
  <si>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</si>
  <si>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</si>
  <si>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</si>
  <si>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</si>
  <si>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</si>
  <si>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</si>
  <si>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</si>
  <si>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</si>
  <si>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</si>
  <si>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</si>
  <si>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</si>
  <si>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</si>
  <si>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</si>
  <si>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</si>
  <si>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</si>
  <si>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</si>
  <si>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</si>
  <si>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</si>
  <si>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</si>
  <si>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</si>
  <si>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</si>
  <si>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</si>
  <si>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</si>
  <si>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</si>
  <si>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</si>
  <si>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</si>
  <si>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</si>
  <si>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</si>
  <si>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</si>
  <si>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</si>
  <si>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</si>
  <si>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</si>
  <si>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</si>
  <si>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</si>
  <si>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</si>
  <si>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</si>
  <si>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</si>
  <si>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</si>
  <si>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</si>
  <si>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</si>
  <si>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</si>
  <si>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</si>
  <si>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</si>
  <si>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</si>
  <si>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</si>
  <si>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</si>
  <si>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</si>
  <si>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</si>
  <si>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</si>
  <si>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</si>
  <si>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</si>
  <si>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</si>
  <si>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</si>
  <si>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</si>
  <si>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</si>
  <si>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</si>
  <si>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</si>
  <si>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</si>
  <si>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</si>
  <si>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</si>
  <si>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</si>
  <si>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</si>
  <si>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</si>
  <si>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</si>
  <si>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</si>
  <si>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</si>
  <si>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</si>
  <si>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</si>
  <si>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</si>
  <si>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</si>
  <si>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</si>
  <si>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</si>
  <si>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</si>
  <si>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</si>
  <si>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</si>
  <si>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</si>
  <si>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</si>
  <si>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</si>
  <si>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</si>
  <si>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</si>
  <si>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</si>
  <si>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</si>
  <si>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</si>
  <si>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</si>
  <si>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</si>
  <si>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</si>
  <si>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</si>
  <si>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</si>
  <si>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</si>
  <si>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</si>
  <si>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</si>
  <si>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</si>
  <si>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</si>
  <si>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</si>
  <si>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</si>
  <si>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</si>
  <si>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</si>
  <si>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</si>
  <si>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</si>
  <si>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</si>
  <si>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</si>
  <si>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</si>
  <si>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</si>
  <si>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</si>
  <si>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</si>
  <si>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</si>
  <si>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</si>
  <si>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</si>
  <si>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</si>
  <si>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</si>
  <si>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</si>
  <si>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</si>
  <si>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</si>
  <si>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</si>
  <si>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</si>
  <si>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</si>
  <si>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</si>
  <si>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</si>
  <si>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</si>
  <si>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</si>
  <si>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</si>
  <si>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</si>
  <si>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</si>
  <si>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</si>
  <si>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</si>
  <si>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</si>
  <si>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</si>
  <si>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</si>
  <si>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</si>
  <si>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</si>
  <si>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</si>
  <si>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</si>
  <si>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</si>
  <si>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</si>
  <si>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</si>
  <si>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</si>
  <si>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</si>
  <si>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</si>
  <si>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</si>
  <si>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</si>
  <si>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</si>
  <si>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</si>
  <si>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</si>
  <si>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</si>
  <si>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</si>
  <si>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</si>
  <si>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</si>
  <si>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</si>
  <si>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</si>
  <si>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</si>
  <si>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</si>
  <si>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</si>
  <si>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</si>
  <si>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</si>
  <si>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</si>
  <si>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</si>
  <si>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</si>
  <si>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</si>
  <si>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</si>
  <si>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</si>
  <si>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</si>
  <si>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</si>
  <si>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</si>
  <si>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</si>
  <si>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</si>
  <si>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</si>
  <si>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</si>
  <si>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</si>
  <si>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</si>
  <si>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</si>
  <si>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</si>
  <si>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</si>
  <si>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</si>
  <si>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</si>
  <si>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</si>
  <si>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</si>
  <si>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</si>
  <si>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</si>
  <si>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</si>
  <si>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</si>
  <si>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</si>
  <si>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</si>
  <si>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</si>
  <si>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</si>
  <si>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</si>
  <si>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</si>
  <si>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</si>
  <si>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</si>
  <si>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</si>
  <si>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</si>
  <si>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</si>
  <si>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</si>
  <si>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</si>
  <si>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</si>
  <si>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</si>
  <si>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</si>
  <si>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</si>
  <si>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</si>
  <si>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</si>
  <si>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</si>
  <si>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</si>
  <si>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</si>
  <si>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</si>
  <si>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</si>
  <si>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</si>
  <si>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</si>
  <si>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</si>
  <si>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</si>
  <si>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</si>
  <si>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</si>
  <si>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</si>
  <si>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</si>
  <si>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</si>
  <si>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</si>
  <si>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</si>
  <si>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</si>
  <si>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</si>
  <si>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</si>
  <si>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</si>
  <si>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</si>
  <si>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</si>
  <si>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</si>
  <si>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</si>
  <si>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</si>
  <si>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</si>
  <si>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</si>
  <si>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</si>
  <si>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</si>
  <si>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</si>
  <si>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</si>
  <si>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</si>
  <si>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</si>
  <si>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</si>
  <si>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</si>
  <si>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</si>
  <si>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</si>
  <si>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</si>
  <si>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</si>
  <si>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</si>
  <si>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</si>
  <si>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</si>
  <si>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</si>
  <si>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</si>
  <si>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</si>
  <si>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</si>
  <si>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</si>
  <si>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</si>
  <si>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</si>
  <si>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</si>
  <si>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</si>
  <si>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</si>
  <si>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</si>
  <si>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</si>
  <si>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</si>
  <si>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</si>
  <si>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</si>
  <si>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</si>
  <si>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</si>
  <si>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</si>
  <si>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</si>
  <si>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</si>
  <si>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</si>
  <si>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</si>
  <si>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</si>
  <si>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</si>
  <si>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</si>
  <si>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</si>
  <si>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</si>
  <si>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</si>
  <si>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</si>
  <si>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</si>
  <si>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</si>
  <si>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</si>
  <si>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</si>
  <si>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</si>
  <si>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</si>
  <si>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</si>
  <si>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</si>
  <si>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</si>
  <si>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</si>
  <si>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</si>
  <si>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</si>
  <si>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</si>
  <si>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</si>
  <si>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</si>
  <si>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</si>
  <si>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</si>
  <si>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</si>
  <si>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</si>
  <si>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</si>
  <si>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</si>
  <si>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</si>
  <si>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</si>
  <si>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</si>
  <si>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</si>
  <si>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</si>
  <si>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</si>
  <si>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</si>
  <si>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</si>
  <si>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</si>
  <si>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</si>
  <si>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</si>
  <si>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</si>
  <si>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</si>
  <si>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</si>
  <si>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</si>
  <si>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</si>
  <si>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</si>
  <si>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</si>
  <si>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</si>
  <si>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</si>
  <si>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</si>
  <si>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</si>
  <si>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</si>
  <si>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</si>
  <si>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</si>
  <si>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</si>
  <si>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</si>
  <si>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</si>
  <si>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</si>
  <si>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</si>
  <si>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</si>
  <si>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</si>
  <si>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</si>
  <si>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</si>
  <si>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</si>
  <si>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</si>
  <si>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</si>
  <si>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</si>
  <si>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</si>
  <si>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</si>
  <si>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</si>
  <si>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</si>
  <si>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</si>
  <si>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</si>
  <si>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</si>
  <si>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</si>
  <si>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</si>
  <si>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</si>
  <si>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</si>
  <si>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</si>
  <si>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</si>
  <si>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</si>
  <si>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</si>
  <si>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</si>
  <si>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</si>
  <si>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</si>
  <si>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</si>
  <si>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</si>
  <si>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</si>
  <si>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</si>
  <si>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</si>
  <si>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</si>
  <si>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</si>
  <si>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</si>
  <si>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</si>
  <si>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</si>
  <si>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</si>
  <si>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</si>
  <si>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</si>
  <si>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</si>
  <si>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</si>
  <si>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</si>
  <si>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</si>
  <si>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</si>
  <si>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</si>
  <si>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</si>
  <si>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</si>
  <si>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</si>
  <si>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</si>
  <si>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</si>
  <si>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</si>
  <si>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</si>
  <si>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</si>
  <si>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</si>
  <si>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</si>
  <si>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</si>
  <si>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</si>
  <si>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</si>
  <si>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</si>
  <si>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</si>
  <si>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</si>
  <si>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</si>
  <si>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</si>
  <si>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</si>
  <si>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</si>
  <si>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</si>
  <si>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</si>
  <si>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</si>
  <si>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</si>
  <si>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</si>
  <si>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</si>
  <si>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</si>
  <si>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</si>
  <si>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</si>
  <si>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</si>
  <si>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</si>
  <si>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</si>
  <si>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</si>
  <si>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</si>
  <si>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</si>
  <si>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</si>
  <si>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</si>
  <si>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</si>
  <si>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</si>
  <si>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</si>
  <si>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</si>
  <si>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</si>
  <si>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</si>
  <si>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</si>
  <si>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</si>
  <si>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</si>
  <si>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</si>
  <si>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</si>
  <si>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</si>
  <si>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</si>
  <si>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</si>
  <si>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</si>
  <si>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</si>
  <si>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</si>
  <si>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</si>
  <si>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</si>
  <si>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</si>
  <si>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</si>
  <si>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</si>
  <si>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</si>
  <si>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</si>
  <si>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</si>
  <si>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</si>
  <si>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</si>
  <si>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</si>
  <si>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</si>
  <si>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</si>
  <si>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</si>
  <si>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</si>
  <si>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</si>
  <si>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</si>
  <si>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</si>
  <si>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</si>
  <si>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</si>
  <si>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</si>
  <si>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</si>
  <si>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</si>
  <si>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</si>
  <si>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</si>
  <si>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</si>
  <si>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</si>
  <si>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</si>
  <si>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</si>
  <si>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</si>
  <si>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</si>
  <si>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</si>
  <si>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</si>
  <si>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</si>
  <si>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</si>
  <si>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</si>
  <si>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</si>
  <si>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</si>
  <si>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</si>
  <si>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</si>
  <si>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</si>
  <si>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</si>
  <si>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</si>
  <si>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</si>
  <si>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</si>
  <si>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</si>
  <si>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</si>
  <si>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</si>
  <si>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</si>
  <si>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</si>
  <si>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</si>
  <si>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</si>
  <si>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</si>
  <si>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</si>
  <si>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</si>
  <si>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</si>
  <si>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</si>
  <si>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</si>
  <si>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</si>
  <si>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</si>
  <si>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</si>
  <si>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</si>
  <si>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</si>
  <si>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</si>
  <si>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</si>
  <si>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</si>
  <si>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</si>
  <si>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</si>
  <si>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</si>
  <si>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</si>
  <si>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</si>
  <si>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</si>
  <si>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</si>
  <si>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</si>
  <si>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</si>
  <si>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</si>
  <si>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</si>
  <si>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</si>
  <si>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</si>
  <si>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</si>
  <si>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</si>
  <si>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</si>
  <si>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</si>
  <si>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</si>
  <si>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</si>
  <si>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</si>
  <si>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</si>
  <si>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</si>
  <si>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</si>
  <si>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</si>
  <si>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</si>
  <si>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</si>
  <si>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</si>
  <si>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</si>
  <si>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</si>
  <si>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</si>
  <si>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</si>
  <si>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</si>
  <si>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</si>
  <si>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</si>
  <si>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</si>
  <si>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</si>
  <si>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</si>
  <si>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</si>
  <si>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</si>
  <si>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</si>
  <si>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</si>
  <si>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</si>
  <si>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</si>
  <si>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</si>
  <si>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</si>
  <si>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</si>
  <si>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</si>
  <si>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</si>
  <si>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</si>
  <si>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</si>
  <si>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</si>
  <si>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</si>
  <si>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</si>
  <si>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</si>
  <si>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</si>
  <si>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</si>
  <si>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</si>
  <si>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</si>
  <si>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</si>
  <si>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</si>
  <si>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</si>
  <si>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</si>
  <si>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</si>
  <si>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</si>
  <si>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</si>
  <si>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</si>
  <si>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</si>
  <si>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</si>
  <si>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</si>
  <si>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</si>
  <si>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</si>
  <si>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</si>
  <si>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</si>
  <si>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</si>
  <si>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</si>
  <si>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</si>
  <si>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</si>
  <si>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</si>
  <si>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</si>
  <si>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</si>
  <si>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</si>
  <si>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</si>
  <si>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</si>
  <si>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</si>
  <si>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</si>
  <si>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</si>
  <si>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</si>
  <si>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</si>
  <si>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</si>
  <si>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</si>
  <si>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</si>
  <si>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</si>
  <si>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</si>
  <si>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</si>
  <si>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</si>
  <si>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</si>
  <si>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</si>
  <si>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</si>
  <si>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</si>
  <si>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</si>
  <si>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</si>
  <si>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</si>
  <si>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</si>
  <si>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</si>
  <si>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</si>
  <si>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</si>
  <si>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</si>
  <si>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</si>
  <si>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</si>
  <si>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</si>
  <si>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</si>
  <si>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</si>
  <si>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</si>
  <si>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</si>
  <si>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</si>
  <si>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</si>
  <si>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</si>
  <si>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</si>
  <si>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</si>
  <si>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</si>
  <si>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</si>
  <si>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</si>
  <si>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</si>
  <si>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</si>
  <si>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</si>
  <si>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</si>
  <si>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</si>
  <si>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</si>
  <si>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</si>
  <si>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</si>
  <si>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</si>
  <si>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</si>
  <si>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</si>
  <si>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</si>
  <si>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</si>
  <si>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</si>
  <si>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</si>
  <si>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</si>
  <si>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</si>
  <si>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</si>
  <si>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</si>
  <si>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</si>
  <si>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</si>
  <si>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</si>
  <si>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</si>
  <si>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</si>
  <si>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</si>
  <si>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</si>
  <si>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</si>
  <si>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</si>
  <si>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</si>
  <si>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</si>
  <si>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</si>
  <si>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</si>
  <si>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</si>
  <si>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</si>
  <si>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</si>
  <si>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</si>
  <si>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</si>
  <si>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</si>
  <si>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</si>
  <si>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</si>
  <si>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</si>
  <si>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</si>
  <si>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</si>
  <si>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</si>
  <si>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</si>
  <si>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</si>
  <si>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</si>
  <si>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</si>
  <si>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</si>
  <si>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</si>
  <si>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</si>
  <si>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</si>
  <si>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</si>
  <si>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</si>
  <si>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</si>
  <si>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</si>
  <si>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</si>
  <si>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</si>
  <si>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</si>
  <si>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</si>
  <si>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</si>
  <si>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</si>
  <si>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</si>
  <si>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</si>
  <si>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</si>
  <si>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</si>
  <si>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</si>
  <si>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</si>
  <si>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</si>
  <si>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</si>
  <si>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</si>
  <si>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</si>
  <si>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</si>
  <si>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</si>
  <si>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</si>
  <si>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</si>
  <si>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</si>
  <si>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</si>
  <si>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</si>
  <si>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</si>
  <si>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</si>
  <si>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</si>
  <si>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</si>
  <si>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</si>
  <si>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</si>
  <si>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</si>
  <si>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</si>
  <si>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</si>
  <si>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</si>
  <si>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</si>
  <si>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</si>
  <si>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</si>
  <si>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</si>
  <si>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</si>
  <si>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</si>
  <si>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</si>
  <si>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</si>
  <si>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</si>
  <si>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</si>
  <si>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</si>
  <si>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</si>
  <si>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</si>
  <si>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</si>
  <si>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</si>
  <si>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</si>
  <si>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</si>
  <si>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</si>
  <si>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</si>
  <si>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</si>
  <si>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</si>
  <si>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</si>
  <si>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</si>
  <si>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</si>
  <si>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</si>
  <si>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</si>
  <si>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</si>
  <si>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</si>
  <si>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</si>
  <si>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</si>
  <si>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</si>
  <si>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</si>
  <si>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</si>
  <si>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</si>
  <si>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</si>
  <si>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</si>
  <si>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</si>
  <si>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</si>
  <si>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</si>
  <si>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</si>
  <si>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</si>
  <si>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</si>
  <si>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</si>
  <si>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</si>
  <si>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</si>
  <si>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</si>
  <si>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</si>
  <si>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</si>
  <si>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</si>
  <si>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</si>
  <si>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</si>
  <si>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</si>
  <si>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</si>
  <si>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</si>
  <si>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</si>
  <si>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</si>
  <si>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</si>
  <si>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</si>
  <si>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</si>
  <si>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</si>
  <si>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</si>
  <si>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</si>
  <si>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</si>
  <si>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</si>
  <si>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</si>
  <si>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</si>
  <si>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</si>
  <si>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</si>
  <si>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</si>
  <si>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</si>
  <si>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</si>
  <si>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</si>
  <si>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</si>
  <si>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</si>
  <si>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</si>
  <si>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</si>
  <si>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</si>
  <si>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</si>
  <si>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</si>
  <si>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</si>
  <si>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</si>
  <si>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</si>
  <si>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</si>
  <si>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</si>
  <si>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</si>
  <si>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</si>
  <si>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</si>
  <si>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</si>
  <si>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</si>
  <si>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</si>
  <si>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</si>
  <si>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</si>
  <si>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</si>
  <si>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</si>
  <si>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</si>
  <si>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</si>
  <si>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</si>
  <si>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</si>
  <si>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</si>
  <si>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</si>
  <si>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</si>
  <si>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</si>
  <si>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</si>
  <si>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</si>
  <si>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</si>
  <si>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</si>
  <si>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</si>
  <si>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</si>
  <si>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</si>
  <si>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</si>
  <si>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</si>
  <si>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</si>
  <si>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</si>
  <si>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</si>
  <si>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</si>
  <si>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</si>
  <si>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</si>
  <si>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</si>
  <si>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</si>
  <si>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</si>
  <si>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</si>
  <si>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</si>
  <si>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</si>
  <si>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</si>
  <si>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</si>
  <si>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</si>
  <si>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</si>
  <si>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</si>
  <si>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</si>
  <si>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</si>
  <si>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</si>
  <si>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</si>
  <si>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</si>
  <si>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</si>
  <si>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</si>
  <si>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</si>
  <si>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</si>
  <si>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</si>
  <si>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</si>
  <si>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</si>
  <si>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</si>
  <si>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</si>
  <si>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</si>
  <si>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</si>
  <si>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</si>
  <si>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</si>
  <si>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</si>
  <si>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</si>
  <si>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</si>
  <si>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</si>
  <si>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</si>
  <si>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</si>
  <si>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</si>
  <si>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</si>
  <si>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</si>
  <si>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</si>
  <si>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</si>
  <si>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</si>
  <si>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</si>
  <si>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</si>
  <si>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</si>
  <si>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</si>
  <si>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</si>
  <si>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</si>
  <si>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</si>
  <si>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</si>
  <si>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</si>
  <si>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</si>
  <si>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</si>
  <si>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</si>
  <si>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</si>
  <si>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</si>
  <si>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</si>
  <si>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</si>
  <si>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</si>
  <si>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</si>
  <si>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</si>
  <si>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</si>
  <si>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</si>
  <si>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</si>
  <si>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</si>
  <si>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</si>
  <si>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</si>
  <si>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</si>
  <si>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</si>
  <si>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</si>
  <si>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</si>
  <si>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</si>
  <si>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</si>
  <si>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</si>
  <si>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</si>
  <si>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</si>
  <si>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</si>
  <si>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</si>
  <si>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</si>
  <si>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</si>
  <si>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</si>
  <si>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</si>
  <si>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</si>
  <si>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</si>
  <si>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</si>
  <si>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</si>
  <si>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</si>
  <si>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</si>
  <si>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</si>
  <si>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</si>
  <si>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</si>
  <si>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</si>
  <si>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</si>
  <si>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</si>
  <si>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</si>
  <si>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</si>
  <si>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</si>
  <si>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</si>
  <si>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</si>
  <si>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</si>
  <si>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</si>
  <si>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</si>
  <si>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</si>
  <si>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</si>
  <si>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</si>
  <si>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</si>
  <si>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</si>
  <si>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</si>
  <si>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</si>
  <si>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</si>
  <si>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</si>
  <si>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</si>
  <si>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</si>
  <si>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</si>
  <si>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</si>
  <si>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</si>
  <si>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</si>
  <si>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</si>
  <si>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</si>
  <si>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</si>
  <si>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</si>
  <si>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</si>
  <si>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</si>
  <si>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</si>
  <si>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</si>
  <si>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</si>
  <si>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</si>
  <si>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</si>
  <si>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</si>
  <si>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</si>
  <si>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</si>
  <si>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</si>
  <si>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</si>
  <si>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</si>
  <si>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</si>
  <si>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</si>
  <si>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</si>
  <si>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</si>
  <si>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</si>
  <si>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</si>
  <si>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</si>
  <si>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</si>
  <si>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</si>
  <si>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</si>
  <si>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</si>
  <si>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</si>
  <si>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</si>
  <si>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</si>
  <si>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</si>
  <si>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</si>
  <si>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</si>
  <si>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</si>
  <si>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</si>
  <si>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</si>
  <si>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</si>
  <si>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</si>
  <si>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</si>
  <si>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</si>
  <si>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</si>
  <si>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</si>
  <si>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</si>
  <si>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</si>
  <si>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</si>
  <si>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</si>
  <si>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</si>
  <si>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</si>
  <si>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</si>
  <si>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</si>
  <si>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</si>
  <si>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</si>
  <si>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</si>
  <si>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</si>
  <si>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</si>
  <si>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</si>
  <si>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</si>
  <si>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</si>
  <si>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</si>
  <si>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</si>
  <si>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</si>
  <si>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</si>
  <si>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</si>
  <si>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</si>
  <si>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</si>
  <si>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</si>
  <si>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</si>
  <si>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</si>
  <si>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</si>
  <si>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</si>
  <si>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</si>
  <si>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</si>
  <si>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</si>
  <si>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</si>
  <si>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</si>
  <si>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</si>
  <si>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</si>
  <si>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</si>
  <si>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</si>
  <si>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</si>
  <si>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</si>
  <si>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</si>
  <si>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</si>
  <si>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</si>
  <si>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</si>
  <si>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</si>
  <si>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</si>
  <si>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</si>
  <si>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</si>
  <si>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</si>
  <si>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</si>
  <si>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</si>
  <si>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</si>
  <si>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</si>
  <si>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</si>
  <si>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</si>
  <si>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</si>
  <si>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</si>
  <si>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</si>
  <si>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</si>
  <si>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</si>
  <si>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</si>
  <si>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</si>
  <si>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</si>
  <si>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</si>
  <si>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</si>
  <si>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</si>
  <si>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</si>
  <si>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</si>
  <si>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</si>
  <si>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</si>
  <si>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</si>
  <si>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</si>
  <si>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</si>
  <si>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</si>
  <si>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</si>
  <si>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</si>
  <si>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</si>
  <si>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</si>
  <si>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</si>
  <si>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</si>
  <si>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</si>
  <si>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</si>
  <si>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</si>
  <si>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</si>
  <si>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</si>
  <si>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</si>
  <si>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</si>
  <si>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</si>
  <si>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</si>
  <si>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</si>
  <si>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</si>
  <si>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</si>
  <si>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</si>
  <si>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</si>
  <si>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</si>
  <si>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</si>
  <si>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</si>
  <si>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</si>
  <si>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</si>
  <si>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</si>
  <si>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</si>
  <si>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</si>
  <si>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</si>
  <si>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</si>
  <si>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</si>
  <si>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</si>
  <si>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</si>
  <si>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</si>
  <si>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</si>
  <si>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</si>
  <si>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</si>
  <si>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</si>
  <si>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</si>
  <si>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</si>
  <si>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</si>
  <si>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</si>
  <si>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</si>
  <si>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</si>
  <si>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</si>
  <si>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</si>
  <si>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</si>
  <si>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</si>
  <si>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</si>
  <si>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</si>
  <si>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</si>
  <si>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</si>
  <si>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</si>
  <si>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</si>
  <si>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</si>
  <si>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</si>
  <si>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</si>
  <si>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</si>
  <si>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</si>
  <si>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</si>
  <si>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</si>
  <si>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</si>
  <si>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</si>
  <si>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</si>
  <si>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</si>
  <si>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</si>
  <si>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</si>
  <si>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</si>
  <si>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</si>
  <si>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</si>
  <si>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</si>
  <si>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</si>
  <si>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</si>
  <si>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</si>
  <si>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</si>
  <si>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</si>
  <si>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</si>
  <si>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</si>
  <si>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</si>
  <si>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</si>
  <si>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</si>
  <si>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</si>
  <si>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</si>
  <si>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</si>
  <si>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</si>
  <si>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</si>
  <si>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</si>
  <si>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</si>
  <si>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</si>
  <si>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</si>
  <si>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</si>
  <si>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</si>
  <si>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</si>
  <si>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</si>
  <si>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</si>
  <si>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</si>
  <si>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</si>
  <si>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</si>
  <si>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</si>
  <si>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</si>
  <si>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</si>
  <si>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</si>
  <si>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</si>
  <si>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</si>
  <si>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</si>
  <si>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</si>
  <si>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</si>
  <si>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</si>
  <si>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</si>
  <si>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</si>
  <si>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</si>
  <si>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</si>
  <si>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</si>
  <si>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</si>
  <si>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</si>
  <si>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</si>
  <si>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</si>
  <si>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</si>
  <si>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</si>
  <si>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</si>
  <si>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</si>
  <si>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</si>
  <si>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</si>
  <si>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</si>
  <si>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</si>
  <si>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</si>
  <si>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</si>
  <si>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</si>
  <si>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</si>
  <si>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</si>
  <si>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</si>
  <si>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</si>
  <si>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</si>
  <si>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</si>
  <si>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</si>
  <si>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</si>
  <si>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</si>
  <si>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</si>
  <si>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</si>
  <si>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</si>
  <si>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</si>
  <si>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</si>
  <si>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</si>
  <si>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</si>
  <si>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</si>
  <si>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</si>
  <si>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</si>
  <si>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</si>
  <si>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</si>
  <si>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</si>
  <si>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</si>
  <si>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</si>
  <si>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</si>
  <si>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</si>
  <si>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</si>
  <si>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</si>
  <si>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</si>
  <si>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</si>
  <si>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</si>
  <si>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</si>
  <si>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</si>
  <si>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</si>
  <si>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</si>
  <si>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</si>
  <si>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</si>
  <si>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</si>
  <si>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</si>
  <si>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</si>
  <si>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</si>
  <si>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</si>
  <si>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</si>
  <si>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</si>
  <si>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</si>
  <si>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</si>
  <si>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</si>
  <si>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</si>
  <si>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</si>
  <si>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</si>
  <si>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</si>
  <si>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</si>
  <si>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</si>
  <si>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</si>
  <si>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</si>
  <si>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</si>
  <si>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</si>
  <si>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</si>
  <si>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</si>
  <si>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</si>
  <si>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</si>
  <si>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</si>
  <si>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</si>
  <si>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</si>
  <si>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</si>
  <si>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</si>
  <si>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</si>
  <si>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</si>
  <si>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</si>
  <si>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</si>
  <si>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</si>
  <si>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</si>
  <si>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</si>
  <si>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</si>
  <si>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</si>
  <si>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</si>
  <si>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</si>
  <si>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</si>
  <si>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</si>
  <si>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</si>
  <si>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</si>
  <si>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</si>
  <si>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</si>
  <si>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</si>
  <si>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</si>
  <si>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</si>
  <si>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</si>
  <si>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</si>
  <si>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</si>
  <si>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</si>
  <si>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</si>
  <si>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</si>
  <si>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</si>
  <si>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</si>
  <si>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</si>
  <si>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</si>
  <si>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</si>
  <si>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</si>
  <si>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</si>
  <si>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</si>
  <si>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</si>
  <si>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</si>
  <si>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</si>
  <si>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</si>
  <si>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</si>
  <si>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</si>
  <si>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</si>
  <si>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</si>
  <si>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</si>
  <si>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</si>
  <si>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</si>
  <si>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</si>
  <si>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</si>
  <si>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</si>
  <si>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</si>
  <si>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</si>
  <si>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</si>
  <si>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</si>
  <si>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</si>
  <si>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</si>
  <si>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</si>
  <si>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</si>
  <si>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</si>
  <si>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</si>
  <si>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</si>
  <si>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</si>
  <si>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</si>
  <si>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</si>
  <si>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</si>
  <si>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</si>
  <si>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</si>
  <si>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</si>
  <si>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</si>
  <si>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</si>
  <si>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</si>
  <si>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</si>
  <si>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</si>
  <si>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</si>
  <si>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</si>
  <si>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</si>
  <si>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</si>
  <si>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</si>
  <si>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</si>
  <si>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</si>
  <si>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</si>
  <si>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</si>
  <si>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</si>
  <si>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</si>
  <si>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</si>
  <si>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</si>
  <si>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</si>
  <si>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</si>
  <si>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</si>
  <si>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</si>
  <si>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</si>
  <si>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</si>
  <si>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</si>
  <si>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</si>
  <si>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</si>
  <si>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</si>
  <si>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</si>
  <si>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</si>
  <si>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</si>
  <si>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</si>
  <si>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</si>
  <si>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</si>
  <si>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</si>
  <si>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</si>
  <si>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</si>
  <si>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</si>
  <si>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</si>
  <si>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</si>
  <si>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</si>
  <si>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</si>
  <si>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</si>
  <si>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</si>
  <si>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</si>
  <si>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</si>
  <si>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</si>
  <si>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</si>
  <si>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</si>
  <si>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</si>
  <si>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</si>
  <si>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</si>
  <si>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</si>
  <si>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</si>
  <si>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</si>
  <si>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</si>
  <si>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</si>
  <si>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</si>
  <si>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</si>
  <si>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</si>
  <si>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</si>
  <si>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</si>
  <si>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</si>
  <si>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</si>
  <si>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</si>
  <si>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</si>
  <si>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</si>
  <si>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</si>
  <si>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</si>
  <si>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</si>
  <si>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</si>
  <si>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</si>
  <si>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</si>
  <si>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</si>
  <si>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</si>
  <si>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</si>
  <si>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</si>
  <si>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</si>
  <si>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</si>
  <si>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</si>
  <si>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</si>
  <si>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</si>
  <si>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</si>
  <si>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</si>
  <si>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</si>
  <si>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</si>
  <si>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</si>
  <si>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</si>
  <si>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</si>
  <si>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</si>
  <si>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</si>
  <si>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</si>
  <si>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</si>
  <si>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</si>
  <si>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</si>
  <si>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</si>
  <si>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</si>
  <si>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</si>
  <si>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</si>
  <si>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</si>
  <si>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</si>
  <si>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</si>
  <si>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</si>
  <si>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</si>
  <si>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</si>
  <si>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</si>
  <si>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</si>
  <si>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</si>
  <si>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</si>
  <si>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</si>
  <si>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</si>
  <si>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</si>
  <si>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</si>
  <si>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</si>
  <si>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</si>
  <si>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</si>
  <si>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</si>
  <si>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</si>
  <si>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</si>
  <si>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</si>
  <si>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</si>
  <si>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</si>
  <si>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</si>
  <si>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</si>
  <si>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</si>
  <si>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</si>
  <si>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</si>
  <si>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</si>
  <si>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</si>
  <si>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</si>
  <si>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</si>
  <si>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</si>
  <si>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</si>
  <si>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</si>
  <si>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</si>
  <si>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</si>
  <si>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</si>
  <si>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</si>
  <si>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</si>
  <si>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</si>
  <si>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</si>
  <si>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</si>
  <si>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</si>
  <si>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</si>
  <si>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</si>
  <si>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</si>
  <si>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</si>
  <si>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</si>
  <si>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</si>
  <si>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</si>
  <si>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</si>
  <si>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</si>
  <si>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</si>
  <si>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</si>
  <si>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</si>
  <si>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</si>
  <si>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</si>
  <si>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</si>
  <si>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</si>
  <si>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</si>
  <si>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</si>
  <si>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</si>
  <si>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</si>
  <si>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</si>
  <si>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</si>
  <si>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</si>
  <si>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</si>
  <si>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</si>
  <si>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</si>
  <si>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</si>
  <si>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</si>
  <si>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</si>
  <si>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</si>
  <si>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</si>
  <si>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</si>
  <si>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</si>
  <si>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</si>
  <si>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</si>
  <si>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</si>
  <si>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</si>
  <si>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</si>
  <si>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</si>
  <si>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</si>
  <si>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</si>
  <si>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</si>
  <si>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</si>
  <si>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</si>
  <si>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</si>
  <si>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</si>
  <si>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</si>
  <si>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</si>
  <si>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</si>
  <si>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</si>
  <si>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</si>
  <si>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</si>
  <si>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</si>
  <si>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</si>
  <si>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</si>
  <si>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</si>
  <si>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</si>
  <si>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</si>
  <si>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</si>
  <si>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</si>
  <si>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</si>
  <si>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</si>
  <si>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</si>
  <si>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</si>
  <si>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</si>
  <si>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</si>
  <si>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</si>
  <si>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</si>
  <si>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</si>
  <si>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</si>
  <si>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</si>
  <si>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</si>
  <si>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</si>
  <si>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</si>
  <si>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</si>
  <si>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</si>
  <si>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</si>
  <si>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</si>
  <si>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</si>
  <si>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</si>
  <si>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</si>
  <si>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</si>
  <si>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</si>
  <si>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</si>
  <si>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</si>
  <si>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</si>
  <si>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</si>
  <si>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</si>
  <si>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</si>
  <si>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</si>
  <si>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</si>
  <si>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</si>
  <si>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</si>
  <si>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</si>
  <si>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</si>
  <si>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</si>
  <si>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</si>
  <si>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</si>
  <si>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</si>
  <si>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</si>
  <si>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</si>
  <si>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</si>
  <si>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</si>
  <si>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</si>
  <si>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</si>
  <si>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</si>
  <si>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</si>
  <si>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</si>
  <si>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</si>
  <si>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</si>
  <si>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</si>
  <si>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</si>
  <si>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</si>
  <si>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</si>
  <si>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</si>
  <si>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</si>
  <si>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</si>
  <si>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</si>
  <si>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</si>
  <si>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</si>
  <si>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</si>
  <si>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</si>
  <si>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</si>
  <si>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</si>
  <si>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</si>
  <si>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</si>
  <si>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</si>
  <si>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</si>
  <si>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</si>
  <si>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</si>
  <si>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</si>
  <si>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</si>
  <si>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</si>
  <si>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</si>
  <si>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</si>
  <si>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</si>
  <si>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</si>
  <si>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</si>
  <si>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</si>
  <si>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</si>
  <si>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</si>
  <si>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</si>
  <si>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</si>
  <si>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</si>
  <si>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</si>
  <si>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</si>
  <si>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</si>
  <si>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</si>
  <si>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</si>
  <si>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</si>
  <si>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</si>
  <si>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</si>
  <si>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</si>
  <si>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</si>
  <si>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</si>
  <si>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</si>
  <si>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</si>
  <si>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</si>
  <si>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</si>
  <si>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</si>
  <si>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</si>
  <si>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</si>
  <si>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</si>
  <si>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</si>
  <si>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</si>
  <si>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</si>
  <si>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</si>
  <si>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</si>
  <si>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</si>
  <si>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</si>
  <si>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</si>
  <si>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</si>
  <si>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</si>
  <si>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</si>
  <si>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</si>
  <si>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</si>
  <si>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</si>
  <si>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</si>
  <si>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</si>
  <si>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</si>
  <si>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</si>
  <si>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</si>
  <si>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</si>
  <si>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</si>
  <si>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</si>
  <si>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</si>
  <si>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</si>
  <si>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</si>
  <si>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</si>
  <si>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</si>
  <si>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</si>
  <si>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</si>
  <si>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</si>
  <si>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</si>
  <si>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</si>
  <si>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</si>
  <si>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</si>
  <si>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</si>
  <si>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</si>
  <si>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</si>
  <si>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</si>
  <si>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</si>
  <si>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</si>
  <si>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</si>
  <si>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</si>
  <si>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</si>
  <si>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</si>
  <si>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</si>
  <si>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</si>
  <si>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</si>
  <si>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</si>
  <si>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</si>
  <si>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</si>
  <si>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</si>
  <si>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</si>
  <si>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</si>
  <si>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</si>
  <si>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</si>
  <si>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</si>
  <si>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</si>
  <si>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</si>
  <si>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</si>
  <si>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</si>
  <si>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</si>
  <si>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</si>
  <si>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</si>
  <si>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</si>
  <si>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</si>
  <si>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</si>
  <si>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</si>
  <si>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</si>
  <si>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</si>
  <si>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</si>
  <si>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</si>
  <si>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</si>
  <si>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</si>
  <si>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</si>
  <si>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</si>
  <si>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</si>
  <si>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</si>
  <si>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</si>
  <si>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</si>
  <si>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</si>
  <si>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</si>
  <si>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</si>
  <si>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</si>
  <si>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</si>
  <si>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</si>
  <si>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</si>
  <si>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</si>
  <si>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</si>
  <si>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</si>
  <si>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</si>
  <si>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</si>
  <si>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</si>
  <si>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</si>
  <si>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</si>
  <si>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</si>
  <si>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</si>
  <si>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</si>
  <si>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</si>
  <si>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</si>
  <si>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</si>
  <si>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</si>
  <si>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</si>
  <si>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</si>
  <si>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</si>
  <si>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</si>
  <si>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</si>
  <si>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</si>
  <si>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</si>
  <si>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</si>
  <si>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</si>
  <si>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</si>
  <si>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</si>
  <si>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</si>
  <si>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</si>
  <si>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</si>
  <si>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</si>
  <si>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</si>
  <si>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</si>
  <si>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</si>
  <si>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</si>
  <si>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</si>
  <si>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</si>
  <si>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</si>
  <si>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</si>
  <si>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</si>
  <si>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</si>
  <si>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</si>
  <si>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</si>
  <si>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</si>
  <si>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</si>
  <si>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</si>
  <si>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</si>
  <si>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</si>
  <si>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</si>
  <si>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</si>
  <si>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</si>
  <si>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</si>
  <si>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</si>
  <si>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</si>
  <si>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</si>
  <si>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</si>
  <si>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</si>
  <si>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</si>
  <si>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</si>
  <si>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</si>
  <si>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</si>
  <si>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</si>
  <si>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</si>
  <si>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</si>
  <si>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</si>
  <si>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</si>
  <si>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</si>
  <si>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</si>
  <si>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</si>
  <si>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</si>
  <si>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</si>
  <si>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</si>
  <si>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</si>
  <si>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</si>
  <si>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</si>
  <si>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</si>
  <si>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</si>
  <si>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</si>
  <si>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</si>
  <si>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</si>
  <si>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</si>
  <si>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</si>
  <si>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</si>
  <si>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</si>
  <si>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</si>
  <si>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</si>
  <si>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</si>
  <si>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</si>
  <si>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</si>
  <si>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</si>
  <si>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</si>
  <si>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</si>
  <si>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</si>
  <si>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</si>
  <si>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</si>
  <si>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</si>
  <si>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</si>
  <si>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</si>
  <si>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</si>
  <si>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</si>
  <si>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</si>
  <si>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</si>
  <si>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</si>
  <si>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</si>
  <si>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</si>
  <si>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</si>
  <si>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</si>
  <si>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</si>
  <si>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</si>
  <si>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</si>
  <si>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</si>
  <si>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</si>
  <si>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</si>
  <si>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</si>
  <si>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</si>
  <si>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</si>
  <si>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</si>
  <si>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</si>
  <si>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</si>
  <si>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</si>
  <si>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</si>
  <si>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</si>
  <si>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</si>
  <si>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</si>
  <si>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</si>
  <si>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</si>
  <si>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</si>
  <si>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</si>
  <si>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</si>
  <si>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</si>
  <si>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</si>
  <si>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</si>
  <si>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</si>
  <si>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</si>
  <si>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</si>
  <si>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</si>
  <si>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</si>
  <si>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</si>
  <si>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</si>
  <si>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</si>
  <si>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</si>
  <si>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</si>
  <si>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</si>
  <si>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</si>
  <si>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</si>
  <si>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</si>
  <si>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</si>
  <si>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</si>
  <si>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</si>
  <si>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</si>
  <si>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</si>
  <si>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</si>
  <si>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</si>
  <si>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</si>
  <si>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</si>
  <si>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</si>
  <si>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</si>
  <si>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</si>
  <si>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</si>
  <si>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</si>
  <si>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</si>
  <si>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</si>
  <si>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</si>
  <si>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</si>
  <si>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</si>
  <si>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</si>
  <si>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</si>
  <si>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</si>
  <si>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</si>
  <si>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</si>
  <si>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</si>
  <si>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</si>
  <si>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</si>
  <si>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</si>
  <si>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</si>
  <si>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</si>
  <si>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</si>
  <si>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</si>
  <si>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</si>
  <si>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</si>
  <si>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</si>
  <si>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</si>
  <si>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</si>
  <si>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</si>
  <si>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</si>
  <si>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</si>
  <si>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</si>
  <si>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</si>
  <si>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</si>
  <si>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</si>
  <si>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</si>
  <si>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</si>
  <si>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</si>
  <si>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</si>
  <si>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</si>
  <si>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</si>
  <si>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</si>
  <si>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</si>
  <si>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</si>
  <si>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</si>
  <si>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</si>
  <si>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</si>
  <si>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</si>
  <si>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</si>
  <si>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</si>
  <si>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</si>
  <si>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</si>
  <si>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</si>
  <si>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</si>
  <si>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</si>
  <si>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</si>
  <si>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</si>
  <si>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</si>
  <si>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</si>
  <si>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</si>
  <si>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</si>
  <si>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</si>
  <si>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</si>
  <si>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</si>
  <si>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</si>
  <si>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</si>
  <si>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</si>
  <si>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</si>
  <si>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</si>
  <si>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</si>
  <si>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</si>
  <si>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</si>
  <si>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</si>
  <si>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</si>
  <si>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</si>
  <si>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</si>
  <si>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</si>
  <si>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</si>
  <si>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</si>
  <si>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</si>
  <si>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</si>
  <si>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</si>
  <si>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</si>
  <si>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</si>
  <si>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</si>
  <si>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</si>
  <si>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</si>
  <si>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</si>
  <si>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</si>
  <si>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</si>
  <si>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</si>
  <si>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</si>
  <si>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</si>
  <si>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</si>
  <si>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</si>
  <si>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</si>
  <si>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</si>
  <si>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</si>
  <si>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</si>
  <si>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</si>
  <si>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</si>
  <si>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</si>
  <si>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</si>
  <si>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</si>
  <si>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</si>
  <si>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</si>
  <si>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</si>
  <si>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</si>
  <si>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</si>
  <si>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</si>
  <si>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</si>
  <si>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</si>
  <si>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</si>
  <si>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</si>
  <si>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</si>
  <si>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</si>
  <si>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</si>
  <si>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</si>
  <si>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</si>
  <si>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</si>
  <si>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</si>
  <si>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</si>
  <si>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</si>
  <si>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</si>
  <si>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</si>
  <si>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</si>
  <si>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</si>
  <si>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</si>
  <si>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</si>
  <si>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</si>
  <si>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</si>
  <si>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</si>
  <si>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</si>
  <si>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</si>
  <si>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</si>
  <si>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</si>
  <si>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</si>
  <si>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</si>
  <si>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</si>
  <si>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</si>
  <si>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</si>
  <si>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</si>
  <si>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</si>
  <si>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</si>
  <si>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</si>
  <si>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</si>
  <si>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</si>
  <si>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</si>
  <si>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</si>
  <si>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</si>
  <si>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</si>
  <si>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</si>
  <si>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</si>
  <si>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</si>
  <si>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</si>
  <si>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</si>
  <si>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</si>
  <si>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</si>
  <si>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</si>
  <si>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</si>
  <si>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</si>
  <si>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</si>
  <si>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</si>
  <si>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</si>
  <si>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</si>
  <si>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</si>
  <si>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</si>
  <si>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</si>
  <si>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</si>
  <si>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</si>
  <si>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</si>
  <si>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</si>
  <si>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</si>
  <si>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</si>
  <si>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</si>
  <si>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</si>
  <si>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</si>
  <si>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</si>
  <si>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</si>
  <si>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</si>
  <si>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</si>
  <si>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</si>
  <si>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</si>
  <si>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</si>
  <si>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</si>
  <si>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</si>
  <si>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</si>
  <si>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</si>
  <si>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</si>
  <si>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</si>
  <si>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</si>
  <si>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</si>
  <si>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</si>
  <si>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</si>
  <si>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</si>
  <si>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</si>
  <si>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</si>
  <si>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</si>
  <si>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</si>
  <si>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</si>
  <si>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</si>
  <si>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</si>
  <si>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</si>
  <si>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</si>
  <si>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</si>
  <si>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</si>
  <si>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</si>
  <si>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</si>
  <si>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</si>
  <si>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</si>
  <si>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</si>
  <si>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</si>
  <si>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</si>
  <si>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</si>
  <si>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</si>
  <si>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</si>
  <si>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</si>
  <si>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</si>
  <si>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</si>
  <si>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</si>
  <si>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</si>
  <si>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</si>
  <si>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</si>
  <si>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</si>
  <si>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</si>
  <si>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</si>
  <si>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</si>
  <si>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</si>
  <si>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</si>
  <si>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</si>
  <si>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</si>
  <si>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</si>
  <si>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</si>
  <si>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</si>
  <si>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</si>
  <si>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</si>
  <si>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</si>
  <si>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</si>
  <si>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</si>
  <si>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</si>
  <si>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</si>
  <si>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</si>
  <si>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</si>
  <si>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</si>
  <si>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</si>
  <si>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</si>
  <si>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</si>
  <si>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</si>
  <si>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</si>
  <si>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</si>
  <si>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</si>
  <si>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</si>
  <si>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</si>
  <si>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</si>
  <si>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</si>
  <si>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</si>
  <si>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</si>
  <si>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</si>
  <si>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</si>
  <si>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</si>
  <si>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</si>
  <si>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</si>
  <si>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</si>
  <si>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</si>
  <si>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</si>
  <si>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</si>
  <si>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</si>
  <si>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</si>
  <si>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</si>
  <si>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</si>
  <si>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</si>
  <si>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</si>
  <si>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</si>
  <si>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</si>
  <si>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</si>
  <si>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</si>
  <si>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</si>
  <si>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</si>
  <si>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</si>
  <si>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</si>
  <si>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</si>
  <si>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</si>
  <si>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</si>
  <si>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</si>
  <si>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</si>
  <si>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</si>
  <si>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</si>
  <si>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</si>
  <si>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</si>
  <si>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</si>
  <si>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</si>
  <si>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</si>
  <si>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</si>
  <si>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</si>
  <si>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</si>
  <si>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</si>
  <si>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</si>
  <si>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</si>
  <si>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</si>
  <si>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</si>
  <si>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</si>
  <si>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</si>
  <si>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</si>
  <si>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</si>
  <si>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</si>
  <si>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</si>
  <si>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</si>
  <si>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</si>
  <si>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</si>
  <si>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</si>
  <si>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</si>
  <si>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</si>
  <si>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</si>
  <si>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</si>
  <si>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</si>
  <si>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</si>
  <si>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</si>
  <si>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</si>
  <si>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</si>
  <si>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</si>
  <si>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</si>
  <si>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</si>
  <si>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</si>
  <si>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</si>
  <si>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</si>
  <si>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</si>
  <si>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</si>
  <si>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</si>
  <si>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</si>
  <si>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</si>
  <si>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</si>
  <si>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</si>
  <si>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</si>
  <si>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</si>
  <si>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</si>
  <si>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</si>
  <si>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</si>
  <si>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</si>
  <si>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</si>
  <si>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</si>
  <si>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</si>
  <si>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</si>
  <si>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</si>
  <si>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</si>
  <si>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</si>
  <si>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</si>
  <si>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</si>
  <si>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</si>
  <si>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</si>
  <si>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</si>
  <si>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</si>
  <si>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</si>
  <si>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</si>
  <si>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</si>
  <si>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</si>
  <si>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</si>
  <si>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</si>
  <si>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</si>
  <si>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</si>
  <si>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</si>
  <si>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</si>
  <si>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</si>
  <si>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</si>
  <si>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</si>
  <si>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</si>
  <si>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</si>
  <si>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</si>
  <si>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</si>
  <si>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</si>
  <si>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</si>
  <si>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</si>
  <si>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</si>
  <si>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</si>
  <si>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</si>
  <si>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</si>
  <si>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</si>
  <si>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</si>
  <si>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</si>
  <si>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</si>
  <si>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</si>
  <si>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</si>
  <si>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</si>
  <si>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</si>
  <si>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</si>
  <si>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</si>
  <si>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</si>
  <si>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</si>
  <si>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</si>
  <si>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</si>
  <si>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</si>
  <si>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</si>
  <si>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</si>
  <si>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</si>
  <si>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</si>
  <si>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</si>
  <si>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</si>
  <si>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</si>
  <si>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</si>
  <si>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</si>
  <si>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</si>
  <si>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</si>
  <si>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</si>
  <si>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</si>
  <si>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</si>
  <si>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</si>
  <si>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</si>
  <si>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</si>
  <si>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</si>
  <si>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</si>
  <si>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</si>
  <si>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</si>
  <si>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</si>
  <si>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</si>
  <si>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</si>
  <si>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</si>
  <si>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</si>
  <si>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</si>
  <si>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</si>
  <si>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</si>
  <si>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</si>
  <si>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</si>
  <si>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</si>
  <si>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</si>
  <si>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</si>
  <si>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</si>
  <si>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</si>
  <si>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</si>
  <si>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</si>
  <si>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</si>
  <si>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</si>
  <si>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</si>
  <si>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</si>
  <si>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</si>
  <si>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</si>
  <si>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</si>
  <si>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</si>
  <si>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</si>
  <si>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</si>
  <si>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</si>
  <si>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</si>
  <si>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</si>
  <si>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</si>
  <si>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</si>
  <si>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</si>
  <si>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</si>
  <si>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</si>
  <si>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</si>
  <si>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</si>
  <si>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</si>
  <si>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</si>
  <si>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</si>
  <si>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</si>
  <si>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</si>
  <si>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</si>
  <si>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</si>
  <si>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</si>
  <si>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</si>
  <si>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</si>
  <si>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</si>
  <si>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</si>
  <si>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</si>
  <si>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</si>
  <si>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</si>
  <si>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</si>
  <si>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</si>
  <si>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</si>
  <si>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</si>
  <si>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</si>
  <si>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</si>
  <si>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</si>
  <si>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</si>
  <si>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</si>
  <si>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</si>
  <si>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</si>
  <si>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</si>
  <si>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</si>
  <si>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</si>
  <si>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</si>
  <si>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</si>
  <si>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</si>
  <si>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</si>
  <si>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</si>
  <si>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</si>
  <si>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</si>
  <si>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</si>
  <si>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</si>
  <si>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</si>
  <si>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</si>
  <si>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</si>
  <si>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</si>
  <si>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</si>
  <si>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</si>
  <si>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</si>
  <si>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</si>
  <si>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</si>
  <si>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</si>
  <si>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</si>
  <si>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</si>
  <si>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</si>
  <si>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</si>
  <si>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</si>
  <si>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</si>
  <si>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</si>
  <si>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</si>
  <si>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</si>
  <si>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</si>
  <si>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</si>
  <si>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</si>
  <si>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</si>
  <si>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</si>
  <si>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</si>
  <si>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</si>
  <si>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</si>
  <si>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</si>
  <si>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</si>
  <si>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</si>
  <si>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</si>
  <si>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</si>
  <si>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</si>
  <si>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</si>
  <si>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</si>
  <si>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</si>
  <si>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</si>
  <si>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</si>
  <si>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</si>
  <si>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</si>
  <si>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</si>
  <si>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</si>
  <si>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</si>
  <si>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</si>
  <si>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</si>
  <si>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</si>
  <si>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</si>
  <si>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</si>
  <si>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</si>
  <si>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</si>
  <si>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</si>
  <si>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</si>
  <si>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</si>
  <si>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</si>
  <si>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</si>
  <si>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</si>
  <si>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</si>
  <si>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</si>
  <si>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</si>
  <si>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</si>
  <si>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</si>
  <si>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</si>
  <si>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</si>
  <si>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</si>
  <si>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</si>
  <si>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</si>
  <si>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</si>
  <si>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</si>
  <si>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</si>
  <si>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</si>
  <si>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</si>
  <si>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</si>
  <si>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</si>
  <si>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</si>
  <si>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</si>
  <si>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</si>
  <si>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</si>
  <si>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</si>
  <si>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</si>
  <si>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</si>
  <si>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</si>
  <si>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</si>
  <si>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</si>
  <si>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</si>
  <si>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</si>
  <si>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</si>
  <si>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</si>
  <si>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</si>
  <si>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</si>
  <si>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</si>
  <si>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</si>
  <si>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</si>
  <si>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</si>
  <si>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</si>
  <si>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</si>
  <si>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</si>
  <si>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</si>
  <si>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</si>
  <si>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</si>
  <si>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</si>
  <si>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</si>
  <si>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</si>
  <si>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</si>
  <si>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</si>
  <si>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</si>
  <si>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</si>
  <si>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</si>
  <si>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</si>
  <si>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</si>
  <si>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</si>
  <si>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</si>
  <si>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</si>
  <si>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</si>
  <si>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</si>
  <si>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</si>
  <si>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</si>
  <si>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</si>
  <si>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</si>
  <si>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</si>
  <si>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</si>
  <si>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</si>
  <si>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</si>
  <si>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</si>
  <si>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</si>
  <si>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</si>
  <si>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</si>
  <si>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</si>
  <si>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</si>
  <si>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</si>
  <si>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</si>
  <si>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</si>
  <si>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</si>
  <si>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</si>
  <si>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</si>
  <si>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</si>
  <si>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</si>
  <si>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</si>
  <si>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</si>
  <si>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</si>
  <si>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</si>
  <si>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</si>
  <si>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</si>
  <si>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</si>
  <si>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</si>
  <si>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</si>
  <si>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</si>
  <si>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</si>
  <si>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</si>
  <si>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</si>
  <si>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</si>
  <si>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</si>
  <si>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</si>
  <si>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</si>
  <si>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</si>
  <si>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</si>
  <si>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</si>
  <si>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</si>
  <si>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</si>
  <si>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</si>
  <si>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</si>
  <si>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</si>
  <si>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</si>
  <si>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</si>
  <si>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</si>
  <si>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</si>
  <si>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</si>
  <si>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</si>
  <si>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</si>
  <si>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</si>
  <si>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</si>
  <si>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</si>
  <si>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</si>
  <si>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</si>
  <si>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</si>
  <si>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</si>
  <si>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</si>
  <si>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</si>
  <si>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</si>
  <si>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</si>
  <si>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</si>
  <si>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</si>
  <si>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</si>
  <si>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</si>
  <si>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</si>
  <si>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</si>
  <si>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</si>
  <si>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</si>
  <si>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</si>
  <si>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</si>
  <si>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</si>
  <si>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</si>
  <si>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</si>
  <si>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</si>
  <si>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</si>
  <si>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</si>
  <si>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</si>
  <si>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</si>
  <si>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</si>
  <si>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</si>
  <si>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</si>
  <si>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</si>
  <si>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</si>
  <si>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</si>
  <si>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</si>
  <si>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</si>
  <si>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</si>
  <si>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</si>
  <si>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</si>
  <si>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</si>
  <si>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</si>
  <si>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</si>
  <si>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</si>
  <si>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</si>
  <si>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</si>
  <si>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</si>
  <si>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</si>
  <si>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</si>
  <si>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</si>
  <si>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</si>
  <si>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</si>
  <si>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</si>
  <si>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</si>
  <si>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</si>
  <si>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</si>
  <si>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</si>
  <si>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</si>
  <si>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</si>
  <si>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</si>
  <si>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</si>
  <si>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</si>
  <si>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</si>
  <si>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</si>
  <si>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</si>
  <si>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</si>
  <si>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</si>
  <si>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</si>
  <si>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</si>
  <si>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</si>
  <si>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</si>
  <si>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</si>
  <si>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</si>
  <si>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</si>
  <si>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</si>
  <si>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</si>
  <si>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</si>
  <si>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</si>
  <si>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</si>
  <si>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</si>
  <si>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</si>
  <si>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</si>
  <si>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</si>
  <si>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</si>
  <si>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</si>
  <si>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</si>
  <si>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</si>
  <si>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</si>
  <si>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</si>
  <si>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</si>
  <si>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</si>
  <si>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</si>
  <si>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</si>
  <si>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</si>
  <si>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</si>
  <si>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</si>
  <si>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</si>
  <si>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</si>
  <si>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</si>
  <si>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</si>
  <si>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</si>
  <si>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</si>
  <si>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</si>
  <si>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</si>
  <si>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</si>
  <si>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</si>
  <si>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</si>
  <si>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</si>
  <si>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</si>
  <si>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</si>
  <si>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</si>
  <si>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</si>
  <si>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</si>
  <si>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</si>
  <si>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</si>
  <si>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</si>
  <si>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</si>
  <si>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</si>
  <si>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</si>
  <si>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</si>
  <si>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</si>
  <si>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</si>
  <si>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</si>
  <si>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</si>
  <si>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</si>
  <si>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</si>
  <si>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</si>
  <si>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</si>
  <si>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</si>
  <si>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</si>
  <si>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</si>
  <si>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</si>
  <si>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</si>
  <si>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</si>
  <si>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</si>
  <si>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</si>
  <si>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</si>
  <si>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</si>
  <si>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</si>
  <si>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</si>
  <si>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</si>
  <si>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</si>
  <si>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</si>
  <si>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</si>
  <si>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</si>
  <si>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</si>
  <si>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</si>
  <si>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</si>
  <si>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</si>
  <si>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</si>
  <si>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</si>
  <si>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</si>
  <si>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</si>
  <si>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</si>
  <si>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</si>
  <si>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</si>
  <si>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</si>
  <si>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</si>
  <si>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</si>
  <si>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</si>
  <si>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</si>
  <si>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</si>
  <si>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</si>
  <si>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</si>
  <si>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</si>
  <si>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</si>
  <si>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</si>
  <si>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</si>
  <si>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</si>
  <si>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</si>
  <si>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</si>
  <si>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</si>
  <si>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</si>
  <si>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</si>
  <si>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</si>
  <si>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</si>
  <si>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</si>
  <si>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</si>
  <si>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</si>
  <si>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</si>
  <si>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</si>
  <si>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</si>
  <si>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</si>
  <si>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</si>
  <si>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</si>
  <si>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</si>
  <si>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</si>
  <si>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</si>
  <si>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</si>
  <si>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</si>
  <si>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</si>
  <si>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</si>
  <si>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</si>
  <si>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</si>
  <si>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</si>
  <si>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</si>
  <si>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</si>
  <si>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</si>
  <si>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</si>
  <si>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</si>
  <si>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</si>
  <si>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</si>
  <si>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</si>
  <si>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</si>
  <si>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</si>
  <si>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</si>
  <si>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</si>
  <si>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</si>
  <si>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</si>
  <si>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</si>
  <si>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</si>
  <si>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</si>
  <si>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</si>
  <si>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</si>
  <si>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</si>
  <si>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</si>
  <si>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</si>
  <si>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</si>
  <si>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</si>
  <si>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</si>
  <si>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</si>
  <si>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</si>
  <si>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</si>
  <si>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</si>
  <si>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</si>
  <si>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</si>
  <si>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</si>
  <si>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</si>
  <si>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</si>
  <si>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</si>
  <si>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</si>
  <si>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</si>
  <si>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</si>
  <si>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</si>
  <si>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</si>
  <si>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</si>
  <si>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</si>
  <si>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</si>
  <si>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</si>
  <si>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</si>
  <si>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</si>
  <si>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</si>
  <si>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</si>
  <si>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</si>
  <si>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</si>
  <si>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</si>
  <si>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</si>
  <si>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</si>
  <si>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</si>
  <si>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</si>
  <si>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</si>
  <si>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</si>
  <si>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</si>
  <si>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</si>
  <si>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</si>
  <si>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</si>
  <si>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</si>
  <si>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</si>
  <si>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</si>
  <si>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</si>
  <si>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</si>
  <si>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</si>
  <si>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</si>
  <si>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</si>
  <si>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</si>
  <si>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</si>
  <si>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</si>
  <si>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</si>
  <si>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</si>
  <si>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</si>
  <si>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</si>
  <si>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</si>
  <si>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</si>
  <si>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</si>
  <si>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</si>
  <si>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</si>
  <si>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</si>
  <si>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</si>
  <si>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</si>
  <si>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</si>
  <si>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</si>
  <si>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</si>
  <si>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</si>
  <si>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</si>
  <si>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</si>
  <si>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</si>
  <si>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</si>
  <si>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</si>
  <si>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</si>
  <si>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</si>
  <si>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</si>
  <si>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</si>
  <si>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</si>
  <si>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</si>
  <si>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</si>
  <si>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</si>
  <si>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</si>
  <si>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</si>
  <si>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</si>
  <si>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</si>
  <si>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</si>
  <si>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</si>
  <si>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</si>
  <si>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</si>
  <si>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</si>
  <si>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</si>
  <si>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</si>
  <si>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</si>
  <si>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</si>
  <si>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</si>
  <si>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</si>
  <si>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</si>
  <si>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</si>
  <si>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</si>
  <si>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</si>
  <si>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</si>
  <si>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</si>
  <si>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</si>
  <si>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</si>
  <si>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</si>
  <si>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</si>
  <si>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</si>
  <si>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</si>
  <si>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</si>
  <si>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</si>
  <si>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</si>
  <si>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</si>
  <si>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</si>
  <si>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</si>
  <si>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</si>
  <si>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</si>
  <si>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</si>
  <si>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</si>
  <si>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</si>
  <si>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</si>
  <si>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</si>
  <si>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</si>
  <si>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</si>
  <si>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</si>
  <si>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</si>
  <si>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</si>
  <si>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</si>
  <si>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</si>
  <si>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</si>
  <si>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</si>
  <si>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</si>
  <si>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</si>
  <si>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</si>
  <si>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</si>
  <si>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</si>
  <si>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</si>
  <si>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</si>
  <si>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</si>
  <si>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</si>
  <si>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</si>
  <si>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</si>
  <si>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</si>
  <si>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</si>
  <si>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</si>
  <si>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</si>
  <si>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</si>
  <si>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</si>
  <si>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</si>
  <si>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</si>
  <si>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</si>
  <si>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</si>
  <si>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</si>
  <si>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</si>
  <si>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</si>
  <si>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</si>
  <si>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</si>
  <si>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</si>
  <si>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</si>
  <si>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</si>
  <si>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</si>
  <si>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</si>
  <si>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</si>
  <si>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</si>
  <si>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</si>
  <si>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</si>
  <si>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</si>
  <si>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</si>
  <si>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</si>
  <si>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</si>
  <si>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</si>
  <si>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</si>
  <si>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</si>
  <si>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</si>
  <si>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</si>
  <si>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</si>
  <si>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</si>
  <si>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</si>
  <si>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</si>
  <si>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</si>
  <si>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</si>
  <si>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</si>
  <si>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</si>
  <si>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</si>
  <si>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</si>
  <si>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</si>
  <si>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</si>
  <si>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</si>
  <si>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</si>
  <si>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</si>
  <si>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</si>
  <si>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</si>
  <si>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</si>
  <si>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</si>
  <si>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</si>
  <si>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</si>
  <si>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</si>
  <si>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</si>
  <si>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</si>
  <si>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</si>
  <si>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</si>
  <si>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</si>
  <si>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</si>
  <si>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</si>
  <si>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</si>
  <si>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</si>
  <si>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</si>
  <si>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</si>
  <si>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</si>
  <si>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</si>
  <si>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</si>
  <si>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</si>
  <si>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</si>
  <si>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</si>
  <si>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</si>
  <si>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</si>
  <si>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</si>
  <si>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</si>
  <si>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</si>
  <si>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</si>
  <si>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</si>
  <si>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</si>
  <si>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</si>
  <si>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</si>
  <si>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</si>
  <si>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</si>
  <si>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</si>
  <si>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</si>
  <si>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</si>
  <si>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</si>
  <si>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</si>
  <si>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</si>
  <si>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</si>
  <si>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</si>
  <si>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</si>
  <si>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</si>
  <si>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</si>
  <si>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</si>
  <si>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</si>
  <si>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</si>
  <si>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</si>
  <si>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</si>
  <si>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</si>
  <si>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</si>
  <si>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</si>
  <si>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</si>
  <si>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</si>
  <si>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</si>
  <si>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</si>
  <si>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</si>
  <si>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</si>
  <si>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</si>
  <si>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</si>
  <si>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</si>
  <si>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</si>
  <si>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</si>
  <si>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</si>
  <si>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</si>
  <si>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</si>
  <si>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</si>
  <si>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</si>
  <si>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</si>
  <si>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</si>
  <si>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</si>
  <si>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</si>
  <si>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</si>
  <si>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</si>
  <si>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</si>
  <si>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</si>
  <si>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</si>
  <si>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</si>
  <si>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</si>
  <si>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</si>
  <si>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</si>
  <si>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</si>
  <si>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</si>
  <si>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</si>
  <si>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</si>
  <si>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</si>
  <si>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</si>
  <si>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</si>
  <si>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</si>
  <si>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</si>
  <si>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</si>
  <si>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</si>
  <si>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</si>
  <si>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</si>
  <si>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</si>
  <si>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</si>
  <si>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</si>
  <si>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</si>
  <si>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</si>
  <si>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</si>
  <si>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</si>
  <si>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</si>
  <si>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</si>
  <si>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</si>
  <si>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</si>
  <si>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</si>
  <si>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</si>
  <si>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</si>
  <si>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</si>
  <si>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</si>
  <si>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</si>
  <si>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</si>
  <si>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</si>
  <si>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</si>
  <si>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</si>
  <si>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</si>
  <si>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</si>
  <si>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</si>
  <si>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</si>
  <si>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</si>
  <si>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</si>
  <si>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</si>
  <si>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</si>
  <si>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</si>
  <si>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</si>
  <si>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</si>
  <si>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</si>
  <si>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</si>
  <si>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</si>
  <si>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</si>
  <si>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</si>
  <si>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</si>
  <si>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</si>
  <si>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</si>
  <si>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</si>
  <si>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</si>
  <si>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</si>
  <si>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</si>
  <si>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</si>
  <si>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</si>
  <si>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</si>
  <si>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</si>
  <si>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</si>
  <si>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</si>
  <si>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</si>
  <si>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</si>
  <si>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</si>
  <si>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</si>
  <si>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</si>
  <si>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</si>
  <si>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</si>
  <si>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</si>
  <si>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</si>
  <si>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</si>
  <si>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</si>
  <si>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</si>
  <si>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</si>
  <si>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</si>
  <si>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</si>
  <si>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</si>
  <si>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</si>
  <si>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</si>
  <si>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</si>
  <si>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</si>
  <si>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</si>
  <si>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</si>
  <si>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</si>
  <si>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</si>
  <si>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</si>
  <si>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</si>
  <si>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</si>
  <si>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</si>
  <si>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</si>
  <si>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</si>
  <si>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</si>
  <si>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</si>
  <si>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</si>
  <si>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</si>
  <si>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</si>
  <si>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</si>
  <si>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</si>
  <si>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</si>
  <si>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</si>
  <si>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</si>
  <si>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</si>
  <si>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</si>
  <si>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</si>
  <si>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</si>
  <si>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</si>
  <si>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</si>
  <si>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</si>
  <si>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</si>
  <si>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</si>
  <si>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</si>
  <si>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</si>
  <si>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</si>
  <si>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</si>
  <si>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</si>
  <si>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</si>
  <si>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</si>
  <si>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</si>
  <si>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</si>
  <si>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</si>
  <si>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</si>
  <si>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</si>
  <si>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</si>
  <si>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</si>
  <si>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</si>
  <si>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</si>
  <si>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</si>
  <si>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</si>
  <si>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</si>
  <si>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</si>
  <si>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</si>
  <si>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</si>
  <si>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</si>
  <si>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</si>
  <si>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</si>
  <si>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</si>
  <si>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</si>
  <si>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</si>
  <si>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</si>
  <si>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</si>
  <si>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</si>
  <si>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</si>
  <si>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</si>
  <si>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</si>
  <si>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</si>
  <si>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</si>
  <si>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</si>
  <si>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</si>
  <si>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</si>
  <si>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</si>
  <si>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</si>
  <si>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</si>
  <si>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</si>
  <si>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</si>
  <si>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</si>
  <si>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</si>
  <si>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</si>
  <si>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</si>
  <si>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</si>
  <si>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</si>
  <si>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</si>
  <si>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</si>
  <si>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</si>
  <si>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</si>
  <si>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</si>
  <si>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</si>
  <si>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</si>
  <si>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</si>
  <si>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</si>
  <si>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</si>
  <si>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</si>
  <si>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</si>
  <si>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</si>
  <si>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</si>
  <si>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</si>
  <si>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</si>
  <si>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</si>
  <si>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</si>
  <si>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</si>
  <si>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</si>
  <si>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</si>
  <si>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</si>
  <si>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</si>
  <si>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</si>
  <si>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</si>
  <si>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</si>
  <si>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</si>
  <si>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</si>
  <si>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</si>
  <si>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</si>
  <si>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</si>
  <si>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</si>
  <si>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</si>
  <si>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</si>
  <si>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</si>
  <si>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</si>
  <si>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</si>
  <si>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</si>
  <si>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</si>
  <si>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</si>
  <si>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</si>
  <si>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</si>
  <si>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</si>
  <si>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</si>
  <si>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</si>
  <si>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</si>
  <si>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</si>
  <si>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</si>
  <si>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</si>
  <si>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</si>
  <si>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</si>
  <si>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</si>
  <si>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</si>
  <si>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</si>
  <si>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</si>
  <si>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</si>
  <si>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</si>
  <si>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</si>
  <si>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</si>
  <si>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</si>
  <si>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</si>
  <si>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</si>
  <si>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</si>
  <si>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</si>
  <si>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</si>
  <si>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</si>
  <si>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</si>
  <si>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</si>
  <si>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</si>
  <si>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</si>
  <si>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</si>
  <si>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</si>
  <si>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</si>
  <si>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</si>
  <si>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</si>
  <si>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</si>
  <si>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</si>
  <si>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</si>
  <si>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</si>
  <si>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</si>
  <si>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</si>
  <si>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</si>
  <si>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</si>
  <si>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</si>
  <si>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</si>
  <si>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</si>
  <si>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</si>
  <si>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</si>
  <si>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</si>
  <si>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</si>
  <si>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</si>
  <si>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</si>
  <si>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</si>
  <si>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</si>
  <si>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</si>
  <si>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</si>
  <si>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</si>
  <si>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</si>
  <si>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</si>
  <si>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</si>
  <si>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</si>
  <si>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</si>
  <si>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</si>
  <si>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</si>
  <si>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</si>
  <si>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</si>
  <si>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</si>
  <si>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</si>
  <si>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</si>
  <si>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</si>
  <si>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</si>
  <si>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</si>
  <si>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</si>
  <si>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</si>
  <si>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</si>
  <si>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</si>
  <si>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</si>
  <si>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</si>
  <si>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</si>
  <si>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</si>
  <si>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</si>
  <si>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</si>
  <si>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</si>
  <si>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</si>
  <si>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</si>
  <si>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</si>
  <si>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</si>
  <si>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</si>
  <si>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</si>
  <si>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</si>
  <si>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</si>
  <si>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</si>
  <si>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</si>
  <si>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</si>
  <si>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</si>
  <si>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</si>
  <si>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</si>
  <si>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</si>
  <si>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</si>
  <si>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</si>
  <si>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</si>
  <si>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</si>
  <si>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</si>
  <si>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</si>
  <si>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</si>
  <si>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</si>
  <si>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</si>
  <si>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</si>
  <si>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</si>
  <si>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</si>
  <si>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</si>
  <si>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</si>
  <si>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</si>
  <si>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</si>
  <si>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</si>
  <si>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</si>
  <si>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</si>
  <si>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</si>
  <si>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</si>
  <si>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</si>
  <si>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</si>
  <si>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</si>
  <si>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</si>
  <si>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</si>
  <si>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</si>
  <si>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</si>
  <si>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</si>
  <si>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</si>
  <si>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</si>
  <si>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</si>
  <si>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</si>
  <si>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</si>
  <si>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</si>
  <si>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</si>
  <si>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</si>
  <si>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</si>
  <si>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</si>
  <si>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</si>
  <si>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</si>
  <si>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</si>
  <si>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</si>
  <si>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</si>
  <si>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</si>
  <si>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</si>
  <si>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</si>
  <si>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</si>
  <si>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</si>
  <si>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</si>
  <si>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</si>
  <si>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</si>
  <si>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</si>
  <si>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</si>
  <si>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</si>
  <si>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</si>
  <si>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</si>
  <si>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</si>
  <si>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</si>
  <si>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</si>
  <si>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</si>
  <si>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</si>
  <si>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</si>
  <si>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</si>
  <si>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</si>
  <si>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</si>
  <si>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</si>
  <si>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</si>
  <si>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</si>
  <si>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</si>
  <si>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</si>
  <si>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</si>
  <si>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</si>
  <si>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</si>
  <si>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</si>
  <si>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</si>
  <si>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</si>
  <si>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</si>
  <si>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</si>
  <si>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</si>
  <si>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</si>
  <si>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</si>
  <si>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</si>
  <si>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</si>
  <si>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</si>
  <si>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</si>
  <si>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</si>
  <si>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</si>
  <si>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</si>
  <si>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</si>
  <si>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</si>
  <si>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</si>
  <si>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</si>
  <si>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</si>
  <si>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</si>
  <si>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</si>
  <si>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</si>
  <si>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</si>
  <si>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</si>
  <si>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</si>
  <si>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</si>
  <si>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</si>
  <si>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</si>
  <si>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</si>
  <si>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</si>
  <si>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</si>
  <si>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</si>
  <si>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</si>
  <si>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</si>
  <si>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</si>
  <si>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</si>
  <si>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</si>
  <si>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</si>
  <si>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</si>
  <si>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</si>
  <si>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</si>
  <si>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</si>
  <si>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</si>
  <si>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</si>
  <si>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</si>
  <si>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</si>
  <si>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</si>
  <si>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</si>
  <si>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</si>
  <si>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</si>
  <si>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</si>
  <si>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</si>
  <si>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</si>
  <si>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</si>
  <si>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</si>
  <si>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</si>
  <si>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</si>
  <si>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</si>
  <si>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</si>
  <si>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</si>
  <si>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</si>
  <si>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</si>
  <si>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</si>
  <si>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</si>
  <si>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</si>
  <si>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</si>
  <si>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</si>
  <si>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</si>
  <si>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</si>
  <si>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</si>
  <si>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</si>
  <si>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</si>
  <si>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</si>
  <si>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</si>
  <si>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</si>
  <si>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</si>
  <si>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</si>
  <si>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</si>
  <si>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</si>
  <si>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</si>
  <si>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</si>
  <si>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</si>
  <si>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</si>
  <si>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</si>
  <si>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</si>
  <si>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</si>
  <si>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</si>
  <si>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</si>
  <si>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</si>
  <si>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</si>
  <si>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</si>
  <si>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</si>
  <si>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</si>
  <si>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</si>
  <si>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</si>
  <si>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</si>
  <si>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</si>
  <si>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</si>
  <si>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</si>
  <si>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</si>
  <si>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</si>
  <si>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</si>
  <si>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</si>
  <si>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</si>
  <si>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</si>
  <si>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</si>
  <si>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</si>
  <si>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</si>
  <si>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</si>
  <si>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</si>
  <si>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</si>
  <si>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</si>
  <si>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</si>
  <si>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</si>
  <si>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</si>
  <si>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</si>
  <si>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</si>
  <si>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</si>
  <si>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</si>
  <si>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</si>
  <si>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</si>
  <si>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</si>
  <si>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</si>
  <si>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</si>
  <si>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</si>
  <si>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</si>
  <si>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</si>
  <si>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</si>
  <si>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</si>
  <si>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</si>
  <si>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</si>
  <si>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</si>
  <si>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</si>
  <si>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</si>
  <si>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</si>
  <si>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</si>
  <si>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</si>
  <si>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</si>
  <si>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</si>
  <si>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</si>
  <si>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</si>
  <si>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</si>
  <si>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</si>
  <si>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</si>
  <si>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</si>
  <si>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</si>
  <si>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</si>
  <si>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</si>
  <si>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</si>
  <si>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</si>
  <si>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</si>
  <si>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</si>
  <si>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</si>
  <si>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</si>
  <si>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</si>
  <si>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</si>
  <si>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</si>
  <si>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</si>
  <si>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</si>
  <si>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</si>
  <si>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</si>
  <si>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</si>
  <si>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</si>
  <si>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</si>
  <si>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</si>
  <si>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</si>
  <si>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</si>
  <si>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</si>
  <si>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</si>
  <si>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</si>
  <si>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</si>
  <si>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</si>
  <si>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</si>
  <si>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</si>
  <si>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</si>
  <si>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</si>
  <si>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</si>
  <si>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</si>
  <si>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</si>
  <si>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</si>
  <si>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</si>
  <si>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</si>
  <si>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</si>
  <si>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</si>
  <si>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</si>
  <si>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</si>
  <si>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</si>
  <si>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</si>
  <si>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</si>
  <si>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</si>
  <si>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</si>
  <si>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</si>
  <si>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</si>
  <si>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</si>
  <si>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</si>
  <si>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</si>
  <si>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</si>
  <si>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</si>
  <si>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</si>
  <si>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</si>
  <si>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</si>
  <si>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</si>
  <si>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</si>
  <si>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</si>
  <si>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</si>
  <si>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</si>
  <si>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</si>
  <si>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</si>
  <si>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</si>
  <si>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</si>
  <si>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</si>
  <si>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</si>
  <si>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</si>
  <si>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</si>
  <si>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</si>
  <si>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</si>
  <si>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</si>
  <si>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</si>
  <si>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</si>
  <si>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</si>
  <si>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</si>
  <si>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</si>
  <si>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</si>
  <si>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</si>
  <si>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</si>
  <si>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</si>
  <si>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</si>
  <si>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</si>
  <si>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</si>
  <si>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</si>
  <si>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</si>
  <si>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</si>
  <si>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</si>
  <si>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</si>
  <si>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</si>
  <si>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</si>
  <si>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</si>
  <si>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</si>
  <si>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</si>
  <si>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</si>
  <si>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</si>
  <si>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</si>
  <si>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</si>
  <si>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</si>
  <si>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</si>
  <si>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</si>
  <si>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</si>
  <si>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</si>
  <si>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</si>
  <si>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</si>
  <si>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</si>
  <si>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</si>
  <si>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</si>
  <si>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</si>
  <si>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</si>
  <si>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</si>
  <si>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</si>
  <si>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</si>
  <si>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</si>
  <si>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</si>
  <si>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</si>
  <si>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</si>
  <si>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</si>
  <si>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</si>
  <si>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</si>
  <si>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</si>
  <si>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</si>
  <si>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</si>
  <si>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</si>
  <si>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</si>
  <si>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</si>
  <si>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</si>
  <si>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</si>
  <si>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</si>
  <si>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</si>
  <si>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</si>
  <si>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</si>
  <si>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</si>
  <si>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</si>
  <si>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</si>
  <si>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</si>
  <si>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</si>
  <si>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</si>
  <si>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</si>
  <si>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</si>
  <si>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</si>
  <si>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</si>
  <si>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</si>
  <si>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</si>
  <si>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</si>
  <si>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</si>
  <si>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</si>
  <si>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</si>
  <si>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</si>
  <si>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</si>
  <si>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</si>
  <si>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</si>
  <si>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</si>
  <si>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</si>
  <si>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</si>
  <si>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</si>
  <si>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</si>
  <si>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</si>
  <si>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</si>
  <si>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</si>
  <si>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</si>
  <si>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</si>
  <si>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</si>
  <si>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</si>
  <si>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</si>
  <si>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</si>
  <si>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</si>
  <si>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</si>
  <si>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</si>
  <si>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</si>
  <si>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</si>
  <si>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</si>
  <si>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</si>
  <si>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</si>
  <si>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</si>
  <si>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</si>
  <si>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</si>
  <si>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</si>
  <si>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</si>
  <si>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</si>
  <si>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</si>
  <si>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</si>
  <si>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</si>
  <si>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</si>
  <si>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</si>
  <si>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</si>
  <si>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</si>
  <si>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</si>
  <si>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</si>
  <si>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</si>
  <si>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</si>
  <si>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</si>
  <si>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</si>
  <si>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</si>
  <si>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</si>
  <si>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</si>
  <si>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</si>
  <si>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</si>
  <si>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</si>
  <si>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</si>
  <si>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</si>
  <si>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</si>
  <si>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</si>
  <si>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</si>
  <si>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</si>
  <si>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</si>
  <si>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</si>
  <si>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</si>
  <si>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</si>
  <si>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</si>
  <si>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</si>
  <si>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</si>
  <si>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</si>
  <si>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</si>
  <si>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</si>
  <si>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</si>
  <si>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</si>
  <si>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</si>
  <si>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</si>
  <si>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</si>
  <si>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</si>
  <si>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</si>
  <si>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</si>
  <si>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</si>
  <si>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</si>
  <si>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</si>
  <si>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</si>
  <si>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</si>
  <si>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</si>
  <si>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</si>
  <si>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</si>
  <si>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</si>
  <si>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</si>
  <si>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</si>
  <si>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</si>
  <si>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</si>
  <si>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</si>
  <si>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</si>
  <si>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</si>
  <si>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</si>
  <si>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</si>
  <si>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</si>
  <si>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</si>
  <si>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</si>
  <si>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</si>
  <si>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</si>
  <si>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</si>
  <si>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</si>
  <si>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</si>
  <si>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</si>
  <si>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</si>
  <si>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</si>
  <si>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</si>
  <si>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</si>
  <si>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</si>
  <si>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</si>
  <si>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</si>
  <si>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</si>
  <si>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</si>
  <si>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</si>
  <si>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</si>
  <si>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</si>
  <si>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</si>
  <si>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</si>
  <si>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</si>
  <si>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</si>
  <si>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</si>
  <si>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</si>
  <si>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</si>
  <si>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</si>
  <si>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</si>
  <si>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</si>
  <si>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</si>
  <si>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</si>
  <si>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</si>
  <si>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</si>
  <si>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</si>
  <si>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</si>
  <si>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</si>
  <si>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</si>
  <si>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</si>
  <si>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</si>
  <si>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</si>
  <si>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</si>
  <si>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</si>
  <si>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</si>
  <si>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</si>
  <si>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</si>
  <si>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</si>
  <si>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</si>
  <si>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</si>
  <si>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</si>
  <si>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</si>
  <si>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</si>
  <si>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</si>
  <si>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</si>
  <si>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</si>
  <si>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</si>
  <si>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</si>
  <si>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</si>
  <si>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</si>
  <si>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</si>
  <si>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</si>
  <si>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</si>
  <si>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</si>
  <si>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</si>
  <si>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</si>
  <si>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</si>
  <si>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</si>
  <si>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</si>
  <si>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</si>
  <si>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</si>
  <si>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</si>
  <si>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</si>
  <si>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</si>
  <si>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</si>
  <si>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</si>
  <si>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</si>
  <si>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</si>
  <si>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</si>
  <si>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</si>
  <si>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</si>
  <si>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</si>
  <si>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</si>
  <si>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</si>
  <si>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</si>
  <si>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</si>
  <si>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</si>
  <si>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</si>
  <si>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</si>
  <si>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</si>
  <si>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</si>
  <si>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</si>
  <si>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</si>
  <si>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</si>
  <si>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</si>
  <si>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</si>
  <si>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</si>
  <si>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</si>
  <si>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</si>
  <si>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</si>
  <si>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</si>
  <si>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</si>
  <si>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</si>
  <si>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</si>
  <si>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</si>
  <si>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</si>
  <si>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</si>
  <si>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</si>
  <si>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</si>
  <si>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</si>
  <si>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</si>
  <si>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</si>
  <si>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</si>
  <si>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</si>
  <si>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</si>
  <si>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</si>
  <si>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</si>
  <si>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</si>
  <si>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</si>
  <si>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</si>
  <si>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</si>
  <si>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</si>
  <si>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</si>
  <si>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</si>
  <si>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</si>
  <si>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</si>
  <si>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</si>
  <si>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</si>
  <si>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</si>
  <si>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</si>
  <si>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</si>
  <si>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</si>
  <si>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</si>
  <si>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</si>
  <si>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</si>
  <si>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</si>
  <si>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</si>
  <si>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</si>
  <si>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</si>
  <si>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</si>
  <si>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</si>
  <si>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</si>
  <si>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</si>
  <si>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</si>
  <si>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</si>
  <si>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</si>
  <si>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</si>
  <si>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</si>
  <si>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</si>
  <si>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</si>
  <si>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</si>
  <si>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</si>
  <si>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</si>
  <si>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</si>
  <si>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</si>
  <si>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</si>
  <si>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</si>
  <si>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</si>
  <si>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</si>
  <si>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</si>
  <si>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</si>
  <si>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</si>
  <si>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</si>
  <si>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</si>
  <si>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</si>
  <si>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</si>
  <si>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</si>
  <si>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</si>
  <si>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</si>
  <si>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</si>
  <si>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</si>
  <si>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</si>
  <si>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</si>
  <si>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</si>
  <si>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</si>
  <si>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</si>
  <si>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</si>
  <si>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</si>
  <si>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</si>
  <si>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</si>
  <si>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</si>
  <si>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</si>
  <si>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</si>
  <si>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</si>
  <si>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</si>
  <si>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</si>
  <si>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</si>
  <si>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</si>
  <si>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</si>
  <si>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</si>
  <si>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</si>
  <si>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</si>
  <si>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</si>
  <si>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</si>
  <si>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</si>
  <si>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</si>
  <si>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</si>
  <si>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</si>
  <si>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</si>
  <si>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</si>
  <si>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</si>
  <si>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</si>
  <si>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</si>
  <si>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</si>
  <si>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</si>
  <si>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</si>
  <si>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</si>
  <si>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</si>
  <si>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</si>
  <si>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</si>
  <si>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</si>
  <si>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</si>
  <si>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</si>
  <si>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</si>
  <si>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</si>
  <si>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</si>
  <si>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</si>
  <si>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</si>
  <si>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</si>
  <si>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</si>
  <si>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</si>
  <si>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</si>
  <si>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</si>
  <si>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</si>
  <si>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</si>
  <si>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</si>
  <si>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</si>
  <si>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</si>
  <si>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</si>
  <si>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</si>
  <si>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</si>
  <si>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</si>
  <si>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</si>
  <si>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</si>
  <si>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</si>
  <si>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</si>
  <si>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</si>
  <si>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</si>
  <si>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</si>
  <si>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</si>
  <si>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</si>
  <si>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</si>
  <si>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</si>
  <si>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</si>
  <si>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</si>
  <si>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</si>
  <si>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</si>
  <si>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</si>
  <si>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</si>
  <si>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</si>
  <si>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</si>
  <si>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</si>
  <si>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</si>
  <si>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</si>
  <si>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</si>
  <si>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</si>
  <si>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</si>
  <si>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</si>
  <si>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</si>
  <si>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</si>
  <si>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</si>
  <si>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</si>
  <si>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</si>
  <si>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</si>
  <si>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</si>
  <si>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</si>
  <si>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</si>
  <si>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</si>
  <si>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</si>
  <si>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</si>
  <si>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</si>
  <si>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</si>
  <si>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</si>
  <si>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</si>
  <si>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</si>
  <si>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</si>
  <si>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</si>
  <si>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</si>
  <si>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</si>
  <si>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</si>
  <si>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</si>
  <si>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</si>
  <si>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</si>
  <si>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</si>
  <si>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</si>
  <si>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</si>
  <si>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</si>
  <si>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</si>
  <si>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</si>
  <si>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</si>
  <si>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</si>
  <si>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</si>
  <si>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</si>
  <si>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</si>
  <si>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</si>
  <si>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</si>
  <si>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</si>
  <si>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</si>
  <si>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</si>
  <si>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</si>
  <si>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</si>
  <si>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</si>
  <si>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</si>
  <si>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</si>
  <si>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</si>
  <si>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</si>
  <si>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</si>
  <si>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</si>
  <si>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</si>
  <si>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</si>
  <si>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</si>
  <si>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</si>
  <si>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</si>
  <si>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</si>
  <si>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</si>
  <si>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</si>
  <si>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</si>
  <si>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</si>
  <si>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</si>
  <si>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</si>
  <si>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</si>
  <si>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</si>
  <si>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</si>
  <si>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</si>
  <si>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</si>
  <si>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</si>
  <si>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</si>
  <si>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</si>
  <si>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</si>
  <si>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</si>
  <si>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</si>
  <si>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</si>
  <si>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</si>
  <si>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</si>
  <si>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</si>
  <si>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</si>
  <si>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</si>
  <si>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</si>
  <si>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</si>
  <si>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</si>
  <si>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</si>
  <si>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</si>
  <si>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</si>
  <si>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</si>
  <si>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</si>
  <si>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</si>
  <si>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</si>
  <si>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</si>
  <si>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</si>
  <si>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</si>
  <si>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</si>
  <si>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</si>
  <si>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</si>
  <si>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</si>
  <si>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</si>
  <si>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</si>
  <si>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</si>
  <si>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</si>
  <si>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</si>
  <si>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</si>
  <si>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</si>
  <si>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</si>
  <si>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</si>
  <si>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</si>
  <si>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</si>
  <si>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</si>
  <si>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</si>
  <si>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</si>
  <si>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</si>
  <si>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</si>
  <si>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</si>
  <si>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</si>
  <si>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</si>
  <si>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</si>
  <si>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</si>
  <si>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</si>
  <si>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</si>
  <si>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</si>
  <si>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</si>
  <si>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</si>
  <si>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</si>
  <si>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</si>
  <si>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</si>
  <si>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</si>
  <si>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</si>
  <si>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</si>
  <si>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</si>
  <si>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</si>
  <si>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</si>
  <si>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</si>
  <si>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</si>
  <si>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</si>
  <si>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</si>
  <si>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</si>
  <si>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</si>
  <si>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</si>
  <si>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</si>
  <si>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</si>
  <si>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</si>
  <si>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</si>
  <si>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</si>
  <si>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</si>
  <si>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</si>
  <si>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</si>
  <si>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</si>
  <si>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</si>
  <si>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</si>
  <si>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</si>
  <si>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</si>
  <si>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</si>
  <si>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</si>
  <si>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</si>
  <si>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</si>
  <si>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</si>
  <si>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</si>
  <si>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</si>
  <si>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</si>
  <si>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</si>
  <si>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</si>
  <si>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</si>
  <si>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</si>
  <si>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</si>
  <si>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</si>
  <si>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</si>
  <si>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</si>
  <si>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</si>
  <si>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</si>
  <si>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</si>
  <si>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</si>
  <si>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</si>
  <si>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</si>
  <si>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</si>
  <si>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</si>
  <si>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</si>
  <si>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</si>
  <si>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</si>
  <si>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</si>
  <si>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</si>
  <si>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</si>
  <si>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</si>
  <si>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</si>
  <si>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</si>
  <si>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</si>
  <si>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</si>
  <si>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</si>
  <si>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</si>
  <si>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</si>
  <si>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</si>
  <si>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</si>
  <si>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</si>
  <si>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</si>
  <si>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</si>
  <si>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</si>
  <si>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</si>
  <si>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</si>
  <si>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</si>
  <si>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</si>
  <si>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</si>
  <si>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</si>
  <si>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</si>
  <si>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</si>
  <si>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</si>
  <si>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</si>
  <si>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</si>
  <si>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</si>
  <si>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</si>
  <si>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</si>
  <si>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</si>
  <si>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</si>
  <si>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</si>
  <si>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</si>
  <si>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</si>
  <si>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</si>
  <si>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</si>
  <si>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</si>
  <si>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</si>
  <si>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</si>
  <si>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</si>
  <si>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</si>
  <si>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</si>
  <si>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</si>
  <si>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</si>
  <si>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</si>
  <si>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</si>
  <si>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</si>
  <si>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</si>
  <si>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</si>
  <si>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</si>
  <si>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</si>
  <si>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</si>
  <si>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</si>
  <si>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</si>
  <si>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</si>
  <si>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</si>
  <si>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</si>
  <si>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</si>
  <si>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</si>
  <si>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</si>
  <si>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</si>
  <si>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</si>
  <si>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</si>
  <si>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</si>
  <si>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</si>
  <si>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</si>
  <si>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</si>
  <si>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</si>
  <si>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</si>
  <si>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</si>
  <si>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</si>
  <si>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</si>
  <si>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</si>
  <si>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</si>
  <si>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</si>
  <si>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</si>
  <si>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</si>
  <si>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</si>
  <si>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</si>
  <si>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</si>
  <si>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</si>
  <si>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</si>
  <si>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</si>
  <si>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</si>
  <si>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</si>
  <si>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</si>
  <si>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</si>
  <si>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</si>
  <si>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</si>
  <si>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</si>
  <si>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</si>
  <si>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</si>
  <si>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</si>
  <si>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</si>
  <si>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</si>
  <si>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</si>
  <si>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</si>
  <si>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</si>
  <si>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</si>
  <si>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</si>
  <si>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</si>
  <si>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</si>
  <si>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</si>
  <si>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</si>
  <si>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</si>
  <si>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</si>
  <si>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</si>
  <si>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</si>
  <si>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</si>
  <si>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</si>
  <si>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</si>
  <si>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</si>
  <si>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</si>
  <si>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</si>
  <si>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</si>
  <si>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</si>
  <si>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</si>
  <si>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</si>
  <si>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</si>
  <si>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</si>
  <si>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</si>
  <si>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</si>
  <si>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</si>
  <si>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</si>
  <si>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</si>
  <si>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</si>
  <si>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</si>
  <si>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</si>
  <si>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</si>
  <si>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</si>
  <si>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</si>
  <si>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</si>
  <si>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</si>
  <si>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</si>
  <si>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</si>
  <si>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</si>
  <si>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</si>
  <si>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</si>
  <si>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</si>
  <si>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</si>
  <si>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</si>
  <si>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</si>
  <si>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</si>
  <si>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</si>
  <si>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</si>
  <si>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</si>
  <si>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</si>
  <si>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</si>
  <si>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</si>
  <si>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</si>
  <si>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</si>
  <si>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</si>
  <si>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</si>
  <si>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</si>
  <si>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</si>
  <si>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</si>
  <si>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</si>
  <si>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</si>
  <si>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</si>
  <si>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</si>
  <si>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</si>
  <si>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</si>
  <si>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</si>
  <si>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</si>
  <si>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</si>
  <si>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</si>
  <si>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</si>
  <si>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</si>
  <si>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</si>
  <si>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</si>
  <si>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</si>
  <si>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</si>
  <si>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</si>
  <si>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</si>
  <si>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</si>
  <si>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</si>
  <si>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</si>
  <si>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</si>
  <si>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</si>
  <si>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</si>
  <si>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</si>
  <si>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</si>
  <si>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</si>
  <si>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</si>
  <si>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</si>
  <si>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</si>
  <si>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</si>
  <si>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</si>
  <si>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</si>
  <si>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</si>
  <si>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</si>
  <si>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</si>
  <si>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</si>
  <si>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</si>
  <si>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</si>
  <si>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</si>
  <si>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</si>
  <si>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</si>
  <si>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</si>
  <si>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</si>
  <si>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</si>
  <si>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</si>
  <si>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</si>
  <si>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</si>
  <si>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</si>
  <si>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</si>
  <si>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</si>
  <si>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</si>
  <si>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</si>
  <si>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</si>
  <si>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</si>
  <si>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</si>
  <si>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</si>
  <si>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</si>
  <si>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</si>
  <si>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</si>
  <si>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</si>
  <si>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</si>
  <si>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</si>
  <si>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</si>
  <si>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</si>
  <si>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</si>
  <si>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</si>
  <si>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</si>
  <si>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</si>
  <si>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</si>
  <si>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</si>
  <si>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</si>
  <si>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</si>
  <si>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</si>
  <si>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</si>
  <si>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</si>
  <si>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</si>
  <si>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</si>
  <si>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</si>
  <si>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</si>
  <si>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</si>
  <si>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</si>
  <si>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</si>
  <si>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</si>
  <si>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</si>
  <si>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</si>
  <si>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</si>
  <si>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</si>
  <si>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</si>
  <si>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</si>
  <si>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</si>
  <si>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</si>
  <si>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</si>
  <si>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</si>
  <si>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</si>
  <si>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</si>
  <si>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</si>
  <si>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</si>
  <si>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</si>
  <si>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</si>
  <si>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</si>
  <si>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</si>
  <si>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</si>
  <si>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</si>
  <si>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</si>
  <si>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</si>
  <si>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</si>
  <si>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</si>
  <si>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</si>
  <si>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</si>
  <si>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</si>
  <si>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</si>
  <si>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</si>
  <si>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</si>
  <si>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</si>
  <si>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</si>
  <si>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</si>
  <si>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</si>
  <si>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</si>
  <si>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</si>
  <si>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</si>
  <si>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</si>
  <si>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</si>
  <si>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</si>
  <si>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</si>
  <si>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</si>
  <si>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</si>
  <si>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</si>
  <si>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</si>
  <si>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</si>
  <si>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</si>
  <si>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</si>
  <si>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</si>
  <si>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</si>
  <si>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</si>
  <si>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</si>
  <si>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</si>
  <si>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</si>
  <si>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</si>
  <si>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</si>
  <si>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</si>
  <si>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</si>
  <si>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</si>
  <si>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</si>
  <si>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</si>
  <si>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</si>
  <si>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</si>
  <si>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</si>
  <si>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</si>
  <si>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</si>
  <si>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</si>
  <si>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</si>
  <si>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</si>
  <si>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</si>
  <si>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</si>
  <si>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</si>
  <si>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</si>
  <si>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</si>
  <si>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</si>
  <si>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</si>
  <si>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</si>
  <si>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</si>
  <si>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</si>
  <si>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</si>
  <si>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</si>
  <si>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</si>
  <si>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</si>
  <si>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</si>
  <si>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</si>
  <si>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</si>
  <si>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</si>
  <si>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</si>
  <si>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</si>
  <si>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</si>
  <si>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</si>
  <si>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</si>
  <si>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</si>
  <si>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</si>
  <si>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</si>
  <si>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</si>
  <si>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</si>
  <si>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</si>
  <si>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</si>
  <si>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</si>
  <si>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</si>
  <si>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</si>
  <si>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</si>
  <si>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</si>
  <si>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</si>
  <si>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</si>
  <si>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</si>
  <si>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</si>
  <si>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</si>
  <si>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</si>
  <si>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</si>
  <si>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</si>
  <si>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</si>
  <si>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</si>
  <si>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</si>
  <si>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</si>
  <si>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</si>
  <si>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</si>
  <si>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</si>
  <si>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</si>
  <si>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</si>
  <si>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</si>
  <si>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</si>
  <si>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</si>
  <si>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</si>
  <si>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</si>
  <si>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</si>
  <si>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</si>
  <si>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</si>
  <si>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</si>
  <si>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</si>
  <si>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</si>
  <si>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</si>
  <si>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</si>
  <si>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</si>
  <si>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</si>
  <si>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</si>
  <si>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</si>
  <si>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</si>
  <si>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</si>
  <si>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</si>
  <si>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</si>
  <si>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</si>
  <si>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</si>
  <si>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</si>
  <si>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</si>
  <si>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</si>
  <si>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</si>
  <si>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</si>
  <si>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</si>
  <si>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</si>
  <si>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</si>
  <si>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</si>
  <si>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</si>
  <si>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</si>
  <si>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</si>
  <si>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</si>
  <si>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</si>
  <si>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</si>
  <si>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</si>
  <si>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</si>
  <si>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</si>
  <si>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</si>
  <si>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</si>
  <si>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</si>
  <si>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</si>
  <si>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</si>
  <si>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</si>
  <si>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</si>
  <si>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</si>
  <si>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</si>
  <si>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</si>
  <si>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</si>
  <si>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</si>
  <si>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</si>
  <si>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</si>
  <si>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</si>
  <si>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</si>
  <si>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</si>
  <si>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</si>
  <si>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</si>
  <si>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</si>
  <si>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</si>
  <si>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</si>
  <si>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</si>
  <si>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</si>
  <si>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</si>
  <si>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</si>
  <si>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</si>
  <si>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</si>
  <si>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</si>
  <si>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</si>
  <si>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</si>
  <si>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</si>
  <si>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</si>
  <si>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</si>
  <si>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</si>
  <si>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</si>
  <si>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</si>
  <si>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</si>
  <si>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</si>
  <si>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</si>
  <si>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</si>
  <si>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</si>
  <si>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</si>
  <si>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</si>
  <si>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</si>
  <si>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</si>
  <si>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</si>
  <si>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</si>
  <si>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</si>
  <si>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</si>
  <si>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</si>
  <si>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</si>
  <si>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</si>
  <si>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</si>
  <si>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</si>
  <si>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</si>
  <si>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</si>
  <si>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</si>
  <si>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</si>
  <si>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</si>
  <si>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</si>
  <si>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</si>
  <si>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</si>
  <si>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</si>
  <si>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</si>
  <si>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</si>
  <si>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</si>
  <si>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</si>
  <si>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</si>
  <si>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</si>
  <si>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</si>
  <si>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</si>
  <si>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</si>
  <si>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</si>
  <si>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</si>
  <si>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</si>
  <si>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</si>
  <si>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</si>
  <si>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</si>
  <si>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</si>
  <si>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</si>
  <si>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</si>
  <si>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</si>
  <si>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</si>
  <si>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</si>
  <si>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</si>
  <si>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</si>
  <si>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</si>
  <si>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</si>
  <si>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</si>
  <si>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</si>
  <si>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</si>
  <si>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</si>
  <si>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</si>
  <si>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</si>
  <si>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</si>
  <si>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</si>
  <si>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</si>
  <si>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</si>
  <si>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</si>
  <si>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</si>
  <si>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</si>
  <si>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</si>
  <si>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</si>
  <si>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</si>
  <si>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</si>
  <si>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</si>
  <si>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</si>
  <si>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</si>
  <si>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</si>
  <si>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</si>
  <si>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</si>
  <si>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</si>
  <si>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</si>
  <si>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</si>
  <si>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</si>
  <si>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</si>
  <si>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</si>
  <si>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</si>
  <si>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</si>
  <si>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</si>
  <si>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</si>
  <si>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</si>
  <si>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</si>
  <si>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</si>
  <si>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</si>
  <si>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</si>
  <si>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</si>
  <si>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</si>
  <si>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</si>
  <si>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</si>
  <si>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</si>
  <si>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</si>
  <si>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</si>
  <si>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</si>
  <si>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</si>
  <si>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</si>
  <si>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</si>
  <si>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</si>
  <si>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</si>
  <si>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</si>
  <si>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</si>
  <si>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</si>
  <si>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</si>
  <si>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</si>
  <si>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</si>
  <si>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</si>
  <si>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</si>
  <si>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</si>
  <si>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</si>
  <si>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</si>
  <si>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</si>
  <si>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</si>
  <si>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</si>
  <si>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</si>
  <si>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</si>
  <si>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</si>
  <si>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</si>
  <si>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</si>
  <si>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</si>
  <si>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</si>
  <si>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</si>
  <si>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</si>
  <si>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</si>
  <si>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</si>
  <si>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</si>
  <si>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</si>
  <si>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</si>
  <si>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</si>
  <si>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</si>
  <si>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</si>
  <si>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</si>
  <si>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</si>
  <si>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</si>
  <si>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</si>
  <si>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</si>
  <si>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</si>
  <si>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</si>
  <si>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</si>
  <si>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</si>
  <si>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</si>
  <si>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</si>
  <si>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</si>
  <si>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</si>
  <si>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</si>
  <si>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</si>
  <si>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</si>
  <si>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</si>
  <si>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</si>
  <si>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</si>
  <si>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</si>
  <si>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</si>
  <si>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</si>
  <si>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</si>
  <si>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</si>
  <si>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</si>
  <si>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</si>
  <si>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</si>
  <si>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</si>
  <si>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</si>
  <si>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</si>
  <si>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</si>
  <si>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</si>
  <si>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</si>
  <si>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</si>
  <si>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</si>
  <si>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</si>
  <si>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</si>
  <si>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</si>
  <si>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</si>
  <si>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</si>
  <si>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</si>
  <si>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</si>
  <si>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</si>
  <si>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</si>
  <si>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</si>
  <si>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</si>
  <si>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</si>
  <si>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</si>
  <si>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</si>
  <si>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</si>
  <si>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</si>
  <si>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</si>
  <si>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</si>
  <si>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</si>
  <si>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</si>
  <si>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</si>
  <si>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</si>
  <si>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</si>
  <si>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</si>
  <si>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</si>
  <si>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</si>
  <si>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</si>
  <si>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</si>
  <si>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</si>
  <si>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</si>
  <si>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</si>
  <si>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</si>
  <si>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</si>
  <si>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</si>
  <si>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</si>
  <si>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</si>
  <si>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</si>
  <si>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</si>
  <si>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</si>
  <si>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</si>
  <si>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</si>
  <si>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</si>
  <si>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</si>
  <si>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</si>
  <si>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</si>
  <si>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</si>
  <si>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</si>
  <si>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</si>
  <si>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</si>
  <si>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</si>
  <si>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</si>
  <si>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</si>
  <si>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</si>
  <si>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</si>
  <si>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</si>
  <si>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</si>
  <si>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</si>
  <si>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</si>
  <si>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</si>
  <si>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</si>
  <si>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</si>
  <si>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</si>
  <si>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</si>
  <si>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</si>
  <si>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</si>
  <si>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</si>
  <si>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</si>
  <si>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</si>
  <si>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</si>
  <si>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</si>
  <si>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</si>
  <si>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</si>
  <si>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</si>
  <si>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</si>
  <si>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</si>
  <si>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</si>
  <si>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</si>
  <si>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</si>
  <si>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</si>
  <si>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</si>
  <si>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</si>
  <si>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</si>
  <si>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</si>
  <si>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</si>
  <si>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</si>
  <si>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</si>
  <si>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</si>
  <si>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</si>
  <si>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</si>
  <si>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</si>
  <si>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</si>
  <si>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</si>
  <si>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</si>
  <si>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</si>
  <si>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</si>
  <si>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</si>
  <si>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</si>
  <si>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</si>
  <si>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</si>
  <si>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</si>
  <si>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</si>
  <si>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</si>
  <si>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</si>
  <si>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</si>
  <si>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</si>
  <si>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</si>
  <si>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</si>
  <si>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</si>
  <si>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</si>
  <si>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</si>
  <si>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</si>
  <si>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</si>
  <si>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</si>
  <si>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</si>
  <si>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</si>
  <si>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</si>
  <si>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</si>
  <si>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</si>
  <si>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</si>
  <si>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</si>
  <si>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</si>
  <si>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</si>
  <si>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</si>
  <si>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</si>
  <si>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</si>
  <si>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</si>
  <si>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</si>
  <si>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</si>
  <si>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</si>
  <si>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</si>
  <si>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</si>
  <si>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</si>
  <si>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</si>
  <si>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</si>
  <si>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</si>
  <si>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</si>
  <si>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</si>
  <si>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</si>
  <si>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</si>
  <si>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</si>
  <si>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</si>
  <si>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</si>
  <si>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</si>
  <si>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</si>
  <si>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</si>
  <si>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</si>
  <si>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</si>
  <si>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</si>
  <si>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</si>
  <si>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</si>
  <si>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</si>
  <si>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</si>
  <si>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</si>
  <si>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</si>
  <si>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</si>
  <si>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</si>
  <si>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</si>
  <si>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</si>
  <si>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</si>
  <si>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</si>
  <si>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</si>
  <si>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</si>
  <si>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</si>
  <si>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</si>
  <si>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</si>
  <si>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</si>
  <si>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</si>
  <si>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</si>
  <si>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</si>
  <si>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</si>
  <si>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</si>
  <si>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</si>
  <si>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</si>
  <si>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</si>
  <si>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</si>
  <si>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</si>
  <si>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</si>
  <si>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</si>
  <si>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</si>
  <si>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</si>
  <si>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</si>
  <si>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</si>
  <si>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</si>
  <si>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</si>
  <si>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</si>
  <si>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</si>
  <si>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</si>
  <si>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</si>
  <si>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</si>
  <si>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</si>
  <si>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</si>
  <si>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</si>
  <si>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</si>
  <si>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</si>
  <si>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</si>
  <si>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</si>
  <si>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</si>
  <si>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</si>
  <si>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</si>
  <si>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</si>
  <si>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</si>
  <si>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</si>
  <si>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</si>
  <si>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</si>
  <si>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</si>
  <si>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</si>
  <si>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</si>
  <si>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</si>
  <si>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</si>
  <si>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</si>
  <si>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</si>
  <si>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</si>
  <si>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</si>
  <si>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</si>
  <si>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</si>
  <si>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</si>
  <si>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</si>
  <si>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</si>
  <si>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</si>
  <si>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</si>
  <si>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</si>
  <si>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</si>
  <si>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</si>
  <si>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</si>
  <si>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</si>
  <si>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</si>
  <si>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</si>
  <si>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</si>
  <si>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</si>
  <si>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</si>
  <si>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</si>
  <si>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</si>
  <si>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</si>
  <si>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</si>
  <si>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</si>
  <si>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</si>
  <si>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</si>
  <si>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</si>
  <si>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</si>
  <si>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</si>
  <si>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</si>
  <si>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</si>
  <si>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</si>
  <si>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</si>
  <si>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</si>
  <si>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</si>
  <si>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</si>
  <si>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</si>
  <si>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</si>
  <si>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</si>
  <si>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</si>
  <si>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</si>
  <si>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</si>
  <si>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</si>
  <si>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</si>
  <si>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</si>
  <si>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</si>
  <si>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</si>
  <si>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</si>
  <si>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</si>
  <si>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</si>
  <si>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</si>
  <si>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</si>
  <si>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</si>
  <si>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</si>
  <si>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</si>
  <si>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</si>
  <si>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</si>
  <si>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</si>
  <si>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</si>
  <si>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</si>
  <si>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</si>
  <si>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</si>
  <si>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</si>
  <si>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</si>
  <si>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</si>
  <si>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</si>
  <si>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</si>
  <si>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</si>
  <si>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</si>
  <si>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</si>
  <si>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</si>
  <si>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</si>
  <si>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</si>
  <si>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</si>
  <si>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</si>
  <si>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</si>
  <si>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</si>
  <si>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</si>
  <si>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</si>
  <si>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</si>
  <si>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</si>
  <si>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</si>
  <si>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</si>
  <si>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</si>
  <si>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</si>
  <si>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</si>
  <si>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</si>
  <si>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</si>
  <si>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</si>
  <si>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</si>
  <si>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</si>
  <si>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</si>
  <si>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</si>
  <si>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</si>
  <si>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</si>
  <si>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</si>
  <si>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</si>
  <si>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</si>
  <si>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</si>
  <si>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</si>
  <si>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</si>
  <si>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</si>
  <si>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</si>
  <si>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</si>
  <si>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</si>
  <si>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</si>
  <si>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</si>
  <si>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</si>
  <si>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</si>
  <si>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</si>
  <si>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</si>
  <si>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</si>
  <si>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</si>
  <si>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</si>
  <si>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</si>
  <si>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</si>
  <si>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</si>
  <si>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</si>
  <si>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</si>
  <si>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</si>
  <si>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</si>
  <si>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</si>
  <si>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</si>
  <si>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</si>
  <si>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</si>
  <si>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</si>
  <si>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</si>
  <si>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</si>
  <si>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</si>
  <si>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</si>
  <si>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</si>
  <si>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</si>
  <si>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</si>
  <si>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</si>
  <si>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</si>
  <si>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</si>
  <si>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</si>
  <si>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</si>
  <si>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</si>
  <si>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</si>
  <si>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</si>
  <si>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</si>
  <si>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</si>
  <si>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</si>
  <si>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</si>
  <si>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</si>
  <si>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</si>
  <si>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</si>
  <si>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</si>
  <si>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</si>
  <si>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</si>
  <si>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</si>
  <si>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</si>
  <si>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</si>
  <si>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</si>
  <si>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</si>
  <si>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</si>
  <si>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</si>
  <si>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</si>
  <si>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</si>
  <si>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</si>
  <si>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</si>
  <si>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</si>
  <si>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</si>
  <si>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</si>
  <si>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</si>
  <si>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</si>
  <si>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</si>
  <si>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</si>
  <si>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</si>
  <si>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</si>
  <si>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</si>
  <si>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</si>
  <si>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</si>
  <si>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</si>
  <si>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</si>
  <si>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</si>
  <si>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</si>
  <si>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</si>
  <si>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</si>
  <si>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</si>
  <si>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</si>
  <si>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</si>
  <si>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</si>
  <si>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</si>
  <si>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</si>
  <si>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</si>
  <si>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</si>
  <si>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</si>
  <si>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</si>
  <si>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</si>
  <si>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</si>
  <si>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</si>
  <si>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</si>
  <si>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</si>
  <si>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</si>
  <si>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</si>
  <si>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</si>
  <si>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</si>
  <si>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</si>
  <si>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</si>
  <si>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</si>
  <si>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</si>
  <si>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</si>
  <si>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</si>
  <si>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</si>
  <si>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</si>
  <si>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</si>
  <si>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</si>
  <si>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</si>
  <si>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</si>
  <si>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</si>
  <si>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</si>
  <si>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</si>
  <si>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</si>
  <si>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</si>
  <si>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</si>
  <si>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</si>
  <si>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</si>
  <si>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</si>
  <si>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</si>
  <si>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</si>
  <si>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</si>
  <si>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</si>
  <si>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</si>
  <si>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</si>
  <si>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</si>
  <si>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</si>
  <si>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</si>
  <si>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</si>
  <si>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</si>
  <si>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</si>
  <si>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</si>
  <si>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</si>
  <si>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</si>
  <si>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</si>
  <si>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</si>
  <si>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</si>
  <si>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</si>
  <si>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</si>
  <si>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</si>
  <si>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</si>
  <si>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</si>
  <si>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</si>
  <si>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</si>
  <si>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</si>
  <si>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</si>
  <si>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</si>
  <si>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</si>
  <si>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</si>
  <si>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</si>
  <si>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</si>
  <si>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</si>
  <si>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</si>
  <si>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</si>
  <si>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</si>
  <si>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</si>
  <si>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</si>
  <si>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</si>
  <si>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</si>
  <si>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</si>
  <si>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</si>
  <si>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</si>
  <si>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</si>
  <si>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</si>
  <si>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</si>
  <si>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</si>
  <si>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</si>
  <si>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</si>
  <si>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</si>
  <si>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</si>
  <si>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</si>
  <si>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</si>
  <si>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</si>
  <si>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</si>
  <si>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</si>
  <si>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</si>
  <si>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</si>
  <si>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</si>
  <si>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</si>
  <si>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</si>
  <si>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</si>
  <si>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</si>
  <si>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</si>
  <si>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</si>
  <si>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</si>
  <si>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</si>
  <si>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</si>
  <si>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</si>
  <si>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</si>
  <si>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</si>
  <si>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</si>
  <si>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</si>
  <si>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</si>
  <si>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</si>
  <si>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</si>
  <si>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</si>
  <si>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</si>
  <si>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</si>
  <si>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</si>
  <si>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</si>
  <si>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</si>
  <si>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</si>
  <si>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</si>
  <si>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</si>
  <si>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</si>
  <si>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</si>
  <si>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</si>
  <si>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</si>
  <si>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</si>
  <si>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</si>
  <si>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</si>
  <si>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</si>
  <si>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</si>
  <si>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</si>
  <si>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</si>
  <si>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</si>
  <si>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</si>
  <si>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</si>
  <si>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</si>
  <si>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</si>
  <si>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</si>
  <si>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</si>
  <si>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</si>
  <si>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</si>
  <si>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</si>
  <si>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</si>
  <si>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</si>
  <si>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</si>
  <si>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</si>
  <si>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</si>
  <si>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</si>
  <si>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</si>
  <si>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</si>
  <si>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</si>
  <si>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</si>
  <si>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</si>
  <si>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</si>
  <si>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</si>
  <si>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</si>
  <si>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</si>
  <si>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</si>
  <si>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</si>
  <si>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</si>
  <si>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</si>
  <si>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</si>
  <si>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</si>
  <si>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</si>
  <si>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</si>
  <si>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</si>
  <si>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</si>
  <si>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</si>
  <si>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</si>
  <si>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</si>
  <si>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</si>
  <si>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</si>
  <si>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</si>
  <si>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</si>
  <si>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</si>
  <si>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</si>
  <si>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</si>
  <si>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</si>
  <si>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</si>
  <si>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</si>
  <si>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</si>
  <si>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</si>
  <si>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</si>
  <si>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</si>
  <si>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</si>
  <si>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</si>
  <si>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</si>
  <si>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</si>
  <si>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</si>
  <si>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</si>
  <si>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</si>
  <si>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</si>
  <si>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</si>
  <si>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</si>
  <si>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</si>
  <si>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</si>
  <si>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</si>
  <si>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</si>
  <si>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</si>
  <si>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</si>
  <si>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</si>
  <si>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</si>
  <si>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</si>
  <si>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</si>
  <si>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</si>
  <si>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</si>
  <si>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</si>
  <si>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</si>
  <si>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</si>
  <si>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</si>
  <si>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</si>
  <si>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</si>
  <si>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</si>
  <si>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</si>
  <si>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</si>
  <si>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</si>
  <si>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</si>
  <si>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</si>
  <si>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</si>
  <si>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</si>
  <si>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</si>
  <si>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</si>
  <si>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</si>
  <si>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</si>
  <si>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</si>
  <si>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</si>
  <si>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</si>
  <si>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</si>
  <si>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</si>
  <si>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</si>
  <si>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</si>
  <si>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</si>
  <si>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</si>
  <si>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</si>
  <si>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</si>
  <si>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</si>
  <si>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</si>
  <si>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</si>
  <si>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</si>
  <si>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</si>
  <si>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</si>
  <si>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</si>
  <si>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</si>
  <si>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</si>
  <si>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</si>
  <si>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</si>
  <si>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</si>
  <si>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</si>
  <si>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</si>
  <si>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</si>
  <si>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</si>
  <si>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</si>
  <si>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</si>
  <si>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</si>
  <si>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</si>
  <si>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</si>
  <si>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</si>
  <si>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</si>
  <si>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</si>
  <si>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</si>
  <si>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</si>
  <si>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</si>
  <si>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</si>
  <si>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</si>
  <si>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</si>
  <si>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</si>
  <si>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</si>
  <si>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</si>
  <si>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</si>
  <si>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</si>
  <si>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</si>
  <si>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</si>
  <si>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</si>
  <si>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</si>
  <si>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</si>
  <si>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</si>
  <si>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</si>
  <si>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</si>
  <si>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</si>
  <si>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</si>
  <si>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</si>
  <si>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</si>
  <si>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</si>
  <si>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</si>
  <si>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</si>
  <si>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</si>
  <si>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</si>
  <si>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</si>
  <si>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</si>
  <si>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</si>
  <si>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</si>
  <si>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</si>
  <si>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</si>
  <si>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</si>
  <si>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</si>
  <si>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</si>
  <si>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</si>
  <si>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</si>
  <si>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</si>
  <si>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</si>
  <si>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</si>
  <si>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</si>
  <si>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</si>
  <si>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</si>
  <si>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</si>
  <si>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</si>
  <si>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</si>
  <si>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</si>
  <si>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</si>
  <si>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</si>
  <si>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</si>
  <si>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</si>
  <si>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</si>
  <si>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</si>
  <si>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</si>
  <si>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</si>
  <si>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</si>
  <si>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</si>
  <si>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</si>
  <si>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</si>
  <si>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</si>
  <si>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</si>
  <si>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</si>
  <si>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</si>
  <si>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</si>
  <si>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</si>
  <si>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</si>
  <si>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</si>
  <si>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</si>
  <si>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</si>
  <si>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</si>
  <si>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</si>
  <si>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</si>
  <si>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</si>
  <si>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</si>
  <si>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</si>
  <si>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</si>
  <si>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</si>
  <si>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</si>
  <si>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</si>
  <si>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</si>
  <si>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</si>
  <si>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</si>
  <si>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</si>
  <si>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</si>
  <si>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</si>
  <si>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</si>
  <si>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</si>
  <si>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</si>
  <si>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</si>
  <si>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</si>
  <si>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</si>
  <si>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</si>
  <si>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</si>
  <si>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</si>
  <si>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</si>
  <si>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</si>
  <si>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</si>
  <si>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</si>
  <si>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</si>
  <si>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</si>
  <si>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</si>
  <si>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</si>
  <si>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</si>
  <si>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</si>
  <si>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</si>
  <si>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</si>
  <si>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</si>
  <si>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</si>
  <si>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</si>
  <si>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</si>
  <si>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</si>
  <si>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</si>
  <si>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</si>
  <si>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</si>
  <si>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</si>
  <si>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</si>
  <si>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</si>
  <si>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</si>
  <si>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</si>
  <si>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</si>
  <si>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</si>
  <si>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</si>
  <si>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</si>
  <si>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</si>
  <si>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</si>
  <si>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</si>
  <si>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</si>
  <si>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</si>
  <si>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</si>
  <si>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</si>
  <si>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</si>
  <si>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</si>
  <si>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</si>
  <si>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</si>
  <si>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</si>
  <si>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</si>
  <si>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</si>
  <si>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</si>
  <si>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</si>
  <si>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</si>
  <si>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</si>
  <si>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</si>
  <si>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</si>
  <si>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</si>
  <si>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</si>
  <si>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</si>
  <si>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</si>
  <si>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</si>
  <si>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</si>
  <si>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</si>
  <si>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</si>
  <si>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</si>
  <si>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</si>
  <si>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</si>
  <si>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</si>
  <si>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</si>
  <si>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</si>
  <si>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</si>
  <si>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</si>
  <si>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</si>
  <si>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</si>
  <si>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</si>
  <si>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</si>
  <si>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</si>
  <si>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</si>
  <si>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</si>
  <si>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</si>
  <si>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</si>
  <si>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</si>
  <si>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</si>
  <si>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</si>
  <si>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</si>
  <si>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</si>
  <si>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</si>
  <si>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</si>
  <si>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</si>
  <si>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</si>
  <si>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</si>
  <si>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</si>
  <si>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</si>
  <si>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</si>
  <si>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</si>
  <si>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</si>
  <si>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</si>
  <si>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</si>
  <si>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</si>
  <si>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</si>
  <si>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</si>
  <si>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</si>
  <si>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</si>
  <si>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</si>
  <si>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</si>
  <si>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</si>
  <si>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</si>
  <si>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</si>
  <si>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</si>
  <si>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</si>
  <si>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</si>
  <si>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</si>
  <si>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</si>
  <si>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</si>
  <si>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</si>
  <si>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</si>
  <si>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</si>
  <si>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</si>
  <si>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</si>
  <si>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</si>
  <si>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</si>
  <si>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</si>
  <si>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</si>
  <si>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</si>
  <si>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</si>
  <si>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</si>
  <si>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</si>
  <si>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</si>
  <si>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</si>
  <si>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</si>
  <si>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</si>
  <si>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</si>
  <si>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</si>
  <si>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</si>
  <si>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</si>
  <si>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</si>
  <si>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</si>
  <si>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</si>
  <si>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</si>
  <si>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</si>
  <si>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</si>
  <si>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</si>
  <si>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</si>
  <si>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</si>
  <si>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</si>
  <si>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</si>
  <si>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</si>
  <si>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</si>
  <si>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</si>
  <si>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</si>
  <si>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</si>
  <si>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</si>
  <si>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</si>
  <si>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</si>
  <si>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</si>
  <si>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</si>
  <si>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</si>
  <si>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</si>
  <si>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</si>
  <si>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</si>
  <si>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</si>
  <si>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</si>
  <si>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</si>
  <si>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</si>
  <si>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</si>
  <si>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</si>
  <si>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</si>
  <si>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</si>
  <si>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</si>
  <si>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</si>
  <si>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</si>
  <si>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</si>
  <si>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</si>
  <si>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</si>
  <si>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</si>
  <si>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</si>
  <si>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</si>
  <si>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</si>
  <si>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</si>
  <si>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</si>
  <si>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</si>
  <si>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</si>
  <si>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</si>
  <si>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</si>
  <si>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</si>
  <si>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</si>
  <si>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</si>
  <si>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</si>
  <si>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</si>
  <si>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</si>
  <si>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</si>
  <si>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</si>
  <si>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</si>
  <si>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</si>
  <si>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</si>
  <si>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</si>
  <si>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</si>
  <si>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</si>
  <si>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</si>
  <si>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</si>
  <si>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</si>
  <si>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</si>
  <si>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</si>
  <si>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</si>
  <si>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</si>
  <si>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</si>
  <si>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</si>
  <si>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</si>
  <si>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</si>
  <si>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</si>
  <si>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</si>
  <si>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</si>
  <si>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</si>
  <si>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</si>
  <si>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</si>
  <si>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</si>
  <si>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</si>
  <si>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</si>
  <si>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</si>
  <si>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</si>
  <si>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</si>
  <si>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</si>
  <si>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</si>
  <si>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</si>
  <si>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</si>
  <si>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</si>
  <si>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</si>
  <si>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</si>
  <si>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</si>
  <si>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</si>
  <si>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</si>
  <si>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</si>
  <si>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</si>
  <si>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</si>
  <si>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</si>
  <si>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</si>
  <si>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</si>
  <si>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</si>
  <si>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</si>
  <si>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</si>
  <si>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</si>
  <si>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</si>
  <si>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</si>
  <si>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</si>
  <si>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</si>
  <si>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</si>
  <si>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</si>
  <si>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</si>
  <si>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</si>
  <si>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</si>
  <si>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</si>
  <si>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</si>
  <si>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</si>
  <si>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</si>
  <si>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</si>
  <si>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</si>
  <si>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</si>
  <si>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</si>
  <si>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</si>
  <si>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</si>
  <si>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</si>
  <si>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</si>
  <si>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</si>
  <si>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</si>
  <si>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</si>
  <si>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</si>
  <si>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</si>
  <si>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</si>
  <si>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</si>
  <si>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</si>
  <si>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</si>
  <si>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</si>
  <si>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</si>
  <si>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</si>
  <si>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</si>
  <si>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</si>
  <si>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</si>
  <si>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</si>
  <si>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</si>
  <si>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</si>
  <si>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</si>
  <si>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</si>
  <si>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</si>
  <si>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</si>
  <si>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</si>
  <si>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</si>
  <si>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</si>
  <si>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</si>
  <si>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</si>
  <si>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</si>
  <si>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</si>
  <si>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</si>
  <si>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</si>
  <si>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</si>
  <si>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</si>
  <si>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</si>
  <si>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</si>
  <si>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</si>
  <si>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</si>
  <si>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</si>
  <si>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</si>
  <si>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</si>
  <si>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</si>
  <si>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</si>
  <si>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</si>
  <si>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</si>
  <si>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</si>
  <si>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</si>
  <si>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</si>
  <si>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</si>
  <si>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</si>
  <si>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</si>
  <si>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</si>
  <si>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</si>
  <si>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</si>
  <si>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</si>
  <si>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</si>
  <si>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</si>
  <si>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</si>
  <si>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</si>
  <si>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</si>
  <si>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</si>
  <si>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</si>
  <si>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</si>
  <si>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</si>
  <si>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</si>
  <si>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</si>
  <si>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</si>
  <si>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</si>
  <si>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</si>
  <si>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</si>
  <si>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</si>
  <si>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</si>
  <si>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</si>
  <si>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</si>
  <si>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</si>
  <si>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</si>
  <si>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</si>
  <si>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</si>
  <si>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</si>
  <si>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</si>
  <si>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</si>
  <si>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</si>
  <si>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</si>
  <si>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</si>
  <si>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</si>
  <si>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</si>
  <si>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</si>
  <si>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</si>
  <si>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</si>
  <si>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</si>
  <si>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</si>
  <si>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</si>
  <si>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</si>
  <si>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</si>
  <si>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</si>
  <si>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</si>
  <si>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</si>
  <si>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</si>
  <si>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</si>
  <si>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</si>
  <si>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</si>
  <si>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</si>
  <si>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</si>
  <si>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</si>
  <si>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</si>
  <si>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</si>
  <si>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</si>
  <si>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</si>
  <si>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</si>
  <si>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</si>
  <si>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</si>
  <si>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</si>
  <si>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</si>
  <si>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</si>
  <si>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</si>
  <si>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</si>
  <si>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</si>
  <si>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</si>
  <si>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</si>
  <si>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</si>
  <si>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</si>
  <si>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</si>
  <si>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</si>
  <si>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</si>
  <si>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</si>
  <si>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</si>
  <si>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</si>
  <si>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</si>
  <si>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</si>
  <si>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</si>
  <si>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</si>
  <si>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</si>
  <si>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</si>
  <si>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</si>
  <si>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</si>
  <si>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</si>
  <si>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</si>
  <si>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</si>
  <si>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</si>
  <si>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</si>
  <si>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</si>
  <si>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</si>
  <si>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</si>
  <si>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</si>
  <si>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</si>
  <si>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</si>
  <si>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</si>
  <si>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</si>
  <si>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</si>
  <si>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</si>
  <si>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</si>
  <si>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</si>
  <si>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</si>
  <si>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</si>
  <si>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</si>
  <si>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</si>
  <si>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</si>
  <si>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</si>
  <si>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</si>
  <si>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</si>
  <si>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</si>
  <si>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</si>
  <si>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</si>
  <si>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</si>
  <si>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</si>
  <si>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</si>
  <si>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</si>
  <si>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</si>
  <si>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</si>
  <si>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</si>
  <si>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</si>
  <si>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</si>
  <si>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</si>
  <si>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</si>
  <si>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</si>
  <si>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</si>
  <si>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</si>
  <si>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</si>
  <si>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</si>
  <si>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</si>
  <si>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</si>
  <si>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</si>
  <si>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</si>
  <si>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</si>
  <si>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</si>
  <si>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</si>
  <si>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</si>
  <si>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</si>
  <si>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</si>
  <si>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</si>
  <si>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</si>
  <si>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</si>
  <si>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</si>
  <si>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</si>
  <si>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</si>
  <si>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</si>
  <si>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</si>
  <si>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</si>
  <si>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</si>
  <si>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</si>
  <si>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</si>
  <si>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</si>
  <si>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</si>
  <si>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</si>
  <si>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</si>
  <si>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</si>
  <si>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</si>
  <si>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</si>
  <si>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</si>
  <si>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</si>
  <si>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</si>
  <si>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</si>
  <si>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</si>
  <si>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</si>
  <si>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</si>
  <si>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</si>
  <si>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</si>
  <si>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</si>
  <si>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</si>
  <si>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</si>
  <si>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</si>
  <si>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</si>
  <si>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</si>
  <si>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</si>
  <si>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</si>
  <si>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</si>
  <si>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</si>
  <si>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</si>
  <si>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</si>
  <si>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</si>
  <si>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</si>
  <si>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</si>
  <si>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</si>
  <si>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</si>
  <si>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</si>
  <si>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</si>
  <si>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</si>
  <si>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</si>
  <si>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</si>
  <si>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</si>
  <si>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</si>
  <si>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</si>
  <si>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</si>
  <si>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</si>
  <si>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</si>
  <si>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</si>
  <si>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</si>
  <si>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</si>
  <si>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</si>
  <si>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</si>
  <si>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</si>
  <si>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</si>
  <si>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</si>
  <si>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</si>
  <si>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</si>
  <si>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</si>
  <si>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</si>
  <si>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</si>
  <si>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</si>
  <si>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</si>
  <si>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</si>
  <si>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</si>
  <si>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</si>
  <si>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</si>
  <si>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</si>
  <si>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</si>
  <si>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</si>
  <si>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</si>
  <si>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</si>
  <si>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</si>
  <si>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</si>
  <si>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</si>
  <si>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</si>
  <si>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</si>
  <si>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</si>
  <si>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</si>
  <si>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</si>
  <si>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</si>
  <si>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</si>
  <si>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</si>
  <si>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</si>
  <si>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</si>
  <si>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</si>
  <si>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</si>
  <si>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</si>
  <si>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</si>
  <si>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</si>
  <si>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</si>
  <si>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</si>
  <si>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</si>
  <si>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</si>
  <si>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</si>
  <si>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</si>
  <si>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</si>
  <si>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</si>
  <si>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</si>
  <si>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</si>
  <si>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</si>
  <si>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</si>
  <si>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</si>
  <si>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</si>
  <si>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</si>
  <si>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</si>
  <si>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</si>
  <si>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</si>
  <si>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</si>
  <si>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</si>
  <si>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</si>
  <si>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</si>
  <si>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</si>
  <si>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</si>
  <si>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</si>
  <si>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</si>
  <si>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</si>
  <si>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</si>
  <si>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</si>
  <si>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</si>
  <si>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</si>
  <si>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</si>
  <si>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</si>
  <si>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</si>
  <si>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</si>
  <si>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</si>
  <si>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</si>
  <si>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</si>
  <si>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</si>
  <si>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</si>
  <si>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</si>
  <si>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</si>
  <si>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</si>
  <si>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</si>
  <si>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</si>
  <si>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</si>
  <si>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</si>
  <si>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</si>
  <si>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</si>
  <si>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</si>
  <si>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</si>
  <si>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</si>
  <si>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</si>
  <si>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</si>
  <si>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</si>
  <si>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</si>
  <si>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</si>
  <si>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</si>
  <si>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</si>
  <si>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</si>
  <si>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</si>
  <si>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</si>
  <si>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</si>
  <si>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</si>
  <si>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</si>
  <si>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</si>
  <si>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</si>
  <si>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</si>
  <si>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</si>
  <si>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</si>
  <si>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</si>
  <si>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</si>
  <si>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</si>
  <si>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</si>
  <si>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</si>
  <si>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</si>
  <si>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</si>
  <si>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</si>
  <si>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</si>
  <si>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</si>
  <si>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</si>
  <si>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</si>
  <si>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</si>
  <si>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</si>
  <si>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</si>
  <si>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</si>
  <si>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</si>
  <si>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</si>
  <si>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</si>
  <si>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</si>
  <si>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</si>
  <si>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</si>
  <si>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</si>
  <si>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</si>
  <si>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</si>
  <si>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</si>
  <si>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</si>
  <si>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</si>
  <si>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</si>
  <si>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</si>
  <si>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</si>
  <si>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</si>
  <si>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</si>
  <si>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</si>
  <si>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</si>
  <si>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</si>
  <si>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</si>
  <si>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</si>
  <si>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</si>
  <si>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</si>
  <si>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</si>
  <si>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</si>
  <si>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</si>
  <si>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</si>
  <si>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</si>
  <si>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</si>
  <si>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</si>
  <si>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</si>
  <si>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</si>
  <si>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</si>
  <si>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</si>
  <si>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</si>
  <si>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</si>
  <si>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</si>
  <si>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</si>
  <si>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</si>
  <si>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</si>
  <si>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</si>
  <si>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</si>
  <si>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</si>
  <si>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</si>
  <si>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</si>
  <si>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</si>
  <si>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</si>
  <si>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</si>
  <si>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</si>
  <si>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</si>
  <si>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</si>
  <si>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</si>
  <si>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</si>
  <si>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</si>
  <si>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</si>
  <si>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</si>
  <si>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</si>
  <si>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</si>
  <si>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</si>
  <si>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</si>
  <si>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</si>
  <si>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</si>
  <si>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</si>
  <si>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</si>
  <si>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</si>
  <si>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</si>
  <si>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</si>
  <si>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</si>
  <si>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</si>
  <si>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</si>
  <si>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</si>
  <si>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</si>
  <si>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</si>
  <si>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</si>
  <si>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</si>
  <si>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</si>
  <si>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</si>
  <si>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</si>
  <si>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</si>
  <si>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</si>
  <si>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</si>
  <si>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</si>
  <si>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</si>
  <si>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</si>
  <si>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</si>
  <si>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</si>
  <si>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</si>
  <si>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</si>
  <si>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</si>
  <si>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</si>
  <si>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</si>
  <si>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</si>
  <si>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</si>
  <si>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</si>
  <si>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</si>
  <si>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</si>
  <si>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</si>
  <si>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</si>
  <si>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</si>
  <si>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</si>
  <si>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</si>
  <si>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</si>
  <si>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</si>
  <si>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</si>
  <si>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</si>
  <si>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</si>
  <si>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</si>
  <si>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</si>
  <si>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</si>
  <si>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</si>
  <si>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</si>
  <si>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</si>
  <si>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</si>
  <si>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</si>
  <si>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</si>
  <si>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</si>
  <si>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</si>
  <si>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</si>
  <si>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</si>
  <si>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</si>
  <si>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</si>
  <si>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</si>
  <si>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</si>
  <si>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</si>
  <si>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</si>
  <si>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</si>
  <si>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</si>
  <si>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</si>
  <si>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</si>
  <si>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</si>
  <si>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</si>
  <si>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</si>
  <si>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</si>
  <si>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</si>
  <si>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</si>
  <si>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</si>
  <si>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</si>
  <si>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</si>
  <si>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</si>
  <si>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</si>
  <si>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</si>
  <si>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</si>
  <si>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</si>
  <si>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</si>
  <si>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</si>
  <si>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</si>
  <si>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</si>
  <si>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</si>
  <si>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</si>
  <si>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</si>
  <si>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</si>
  <si>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</si>
  <si>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</si>
  <si>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</si>
  <si>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</si>
  <si>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</si>
  <si>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</si>
  <si>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</si>
  <si>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</si>
  <si>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</si>
  <si>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</si>
  <si>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</si>
  <si>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</si>
  <si>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</si>
  <si>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</si>
  <si>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</si>
  <si>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</si>
  <si>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</si>
  <si>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</si>
  <si>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</si>
  <si>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</si>
  <si>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</si>
  <si>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</si>
  <si>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</si>
  <si>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</si>
  <si>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</si>
  <si>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</si>
  <si>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</si>
  <si>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</si>
  <si>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</si>
  <si>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</si>
  <si>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</si>
  <si>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</si>
  <si>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</si>
  <si>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</si>
  <si>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</si>
  <si>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</si>
  <si>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</si>
  <si>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</si>
  <si>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</si>
  <si>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</si>
  <si>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</si>
  <si>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</si>
  <si>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</si>
  <si>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</si>
  <si>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</si>
  <si>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</si>
  <si>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</si>
  <si>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</si>
  <si>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</si>
  <si>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</si>
  <si>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</si>
  <si>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</si>
  <si>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</si>
  <si>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</si>
  <si>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</si>
  <si>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</si>
  <si>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</si>
  <si>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</si>
  <si>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</si>
  <si>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</si>
  <si>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</si>
  <si>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</si>
  <si>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</si>
  <si>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</si>
  <si>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</si>
  <si>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</si>
  <si>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</si>
  <si>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</si>
  <si>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</si>
  <si>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</si>
  <si>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</si>
  <si>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</si>
  <si>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</si>
  <si>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</si>
  <si>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</si>
  <si>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</si>
  <si>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</si>
  <si>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</si>
  <si>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</si>
  <si>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</si>
  <si>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</si>
  <si>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</si>
  <si>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</si>
  <si>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</si>
  <si>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</si>
  <si>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</si>
  <si>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</si>
  <si>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</si>
  <si>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</si>
  <si>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</si>
  <si>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</si>
  <si>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</si>
  <si>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</si>
  <si>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</si>
  <si>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</si>
  <si>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</si>
  <si>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</si>
  <si>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</si>
  <si>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</si>
  <si>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</si>
  <si>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</si>
  <si>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</si>
  <si>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</si>
  <si>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</si>
  <si>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</si>
  <si>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</si>
  <si>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</si>
  <si>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</si>
  <si>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</si>
  <si>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</si>
  <si>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</si>
  <si>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</si>
  <si>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</si>
  <si>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</si>
  <si>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</si>
  <si>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</si>
  <si>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</si>
  <si>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</si>
  <si>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</si>
  <si>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</si>
  <si>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</si>
  <si>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</si>
  <si>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</si>
  <si>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</si>
  <si>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</si>
  <si>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</si>
  <si>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</si>
  <si>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</si>
  <si>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</si>
  <si>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</si>
  <si>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</si>
  <si>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</si>
  <si>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</si>
  <si>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</si>
  <si>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</si>
  <si>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</si>
  <si>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</si>
  <si>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</si>
  <si>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</si>
  <si>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</si>
  <si>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</si>
  <si>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</si>
  <si>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</si>
  <si>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</si>
  <si>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</si>
  <si>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</si>
  <si>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</si>
  <si>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</si>
  <si>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</si>
  <si>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</si>
  <si>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</si>
  <si>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</si>
  <si>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</si>
  <si>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</si>
  <si>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</si>
  <si>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</si>
  <si>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</si>
  <si>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</si>
  <si>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</si>
  <si>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</si>
  <si>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</si>
  <si>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</si>
  <si>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</si>
  <si>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</si>
  <si>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</si>
  <si>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</si>
  <si>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</si>
  <si>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</si>
  <si>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</si>
  <si>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</si>
  <si>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</si>
  <si>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</si>
  <si>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</si>
  <si>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</si>
  <si>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</si>
  <si>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</si>
  <si>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</si>
  <si>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</si>
  <si>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</si>
  <si>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</si>
  <si>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</si>
  <si>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</si>
  <si>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</si>
  <si>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</si>
  <si>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</si>
  <si>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</si>
  <si>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</si>
  <si>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</si>
  <si>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</si>
  <si>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</si>
  <si>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</si>
  <si>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</si>
  <si>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</si>
  <si>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</si>
  <si>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</si>
  <si>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</si>
  <si>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</si>
  <si>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</si>
  <si>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</si>
  <si>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</si>
  <si>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</si>
  <si>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</si>
  <si>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</si>
  <si>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</si>
  <si>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</si>
  <si>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</si>
  <si>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</si>
  <si>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</si>
  <si>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</si>
  <si>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</si>
  <si>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</si>
  <si>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</si>
  <si>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</si>
  <si>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</si>
  <si>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</si>
  <si>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</si>
  <si>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</si>
  <si>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</si>
  <si>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</si>
  <si>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</si>
  <si>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</si>
  <si>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</si>
  <si>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</si>
  <si>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</si>
  <si>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</si>
  <si>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</si>
  <si>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</si>
  <si>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</si>
  <si>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</si>
  <si>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</si>
  <si>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</si>
  <si>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</si>
  <si>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</si>
  <si>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</si>
  <si>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</si>
  <si>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</si>
  <si>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</si>
  <si>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</si>
  <si>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</si>
  <si>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</si>
  <si>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</si>
  <si>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</si>
  <si>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</si>
  <si>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</si>
  <si>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</si>
  <si>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</si>
  <si>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</si>
  <si>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</si>
  <si>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</si>
  <si>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</si>
  <si>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</si>
  <si>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</si>
  <si>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</si>
  <si>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</si>
  <si>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</si>
  <si>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</si>
  <si>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</si>
  <si>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</si>
  <si>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</si>
  <si>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</si>
  <si>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</si>
  <si>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</si>
  <si>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</si>
  <si>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</si>
  <si>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</si>
  <si>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</si>
  <si>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</si>
  <si>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</si>
  <si>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</si>
  <si>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</si>
  <si>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</si>
  <si>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</si>
  <si>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</si>
  <si>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</si>
  <si>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</si>
  <si>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</si>
  <si>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</si>
  <si>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</si>
  <si>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</si>
  <si>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</si>
  <si>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</si>
  <si>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</si>
  <si>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</si>
  <si>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</si>
  <si>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</si>
  <si>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</si>
  <si>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</si>
  <si>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</si>
  <si>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</si>
  <si>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</si>
  <si>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</si>
  <si>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</si>
  <si>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</si>
  <si>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</si>
  <si>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</si>
  <si>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</si>
  <si>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</si>
  <si>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</si>
  <si>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</si>
  <si>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</si>
  <si>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</si>
  <si>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</si>
  <si>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</si>
  <si>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</si>
  <si>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</si>
  <si>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</si>
  <si>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</si>
  <si>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</si>
  <si>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</si>
  <si>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</si>
  <si>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</si>
  <si>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</si>
  <si>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</si>
  <si>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</si>
  <si>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</si>
  <si>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</si>
  <si>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</si>
  <si>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</si>
  <si>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</si>
  <si>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</si>
  <si>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</si>
  <si>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</si>
  <si>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</si>
  <si>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</si>
  <si>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</si>
  <si>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</si>
  <si>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</si>
  <si>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</si>
  <si>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</si>
  <si>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</si>
  <si>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</si>
  <si>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</si>
  <si>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</si>
  <si>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</si>
  <si>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</si>
  <si>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</si>
  <si>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</si>
  <si>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</si>
  <si>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</si>
  <si>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</si>
  <si>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</si>
  <si>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</si>
  <si>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</si>
  <si>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</si>
  <si>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</si>
  <si>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</si>
  <si>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</si>
  <si>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</si>
  <si>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</si>
  <si>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</si>
  <si>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</si>
  <si>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</si>
  <si>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</si>
  <si>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</si>
  <si>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</si>
  <si>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</si>
  <si>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</si>
  <si>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</si>
  <si>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</si>
  <si>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</si>
  <si>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</si>
  <si>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</si>
  <si>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</si>
  <si>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</si>
  <si>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</si>
  <si>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</si>
  <si>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</si>
  <si>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</si>
  <si>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</si>
  <si>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</si>
  <si>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</si>
  <si>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</si>
  <si>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</si>
  <si>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</si>
  <si>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</si>
  <si>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</si>
  <si>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</si>
  <si>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</si>
  <si>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</si>
  <si>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</si>
  <si>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</si>
  <si>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</si>
  <si>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</si>
  <si>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</si>
  <si>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</si>
  <si>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</si>
  <si>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</si>
  <si>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</si>
  <si>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</si>
  <si>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</si>
  <si>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</si>
  <si>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</si>
  <si>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</si>
  <si>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</si>
  <si>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</si>
  <si>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</si>
  <si>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</si>
  <si>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</si>
  <si>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</si>
  <si>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</si>
  <si>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</si>
  <si>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</si>
  <si>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</si>
  <si>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</si>
  <si>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</si>
  <si>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</si>
  <si>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</si>
  <si>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</si>
  <si>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</si>
  <si>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</si>
  <si>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</si>
  <si>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</si>
  <si>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</si>
  <si>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</si>
  <si>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</si>
  <si>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</si>
  <si>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</si>
  <si>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</si>
  <si>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</si>
  <si>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</si>
  <si>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</si>
  <si>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</si>
  <si>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</si>
  <si>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</si>
  <si>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</si>
  <si>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</si>
  <si>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</si>
  <si>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</si>
  <si>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</si>
  <si>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</si>
  <si>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</si>
  <si>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</si>
  <si>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</si>
  <si>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</si>
  <si>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</si>
  <si>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</si>
  <si>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</si>
  <si>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</si>
  <si>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</si>
  <si>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</si>
  <si>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</si>
  <si>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</si>
  <si>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</si>
  <si>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</si>
  <si>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</si>
  <si>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</si>
  <si>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</si>
  <si>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</si>
  <si>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</si>
  <si>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</si>
  <si>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</si>
  <si>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</si>
  <si>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</si>
  <si>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</si>
  <si>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</si>
  <si>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</si>
  <si>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</si>
  <si>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</si>
  <si>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</si>
  <si>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</si>
  <si>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</si>
  <si>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</si>
  <si>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</si>
  <si>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</si>
  <si>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</si>
  <si>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</si>
  <si>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</si>
  <si>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</si>
  <si>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</si>
  <si>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</si>
  <si>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</si>
  <si>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</si>
  <si>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</si>
  <si>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</si>
  <si>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</si>
  <si>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</si>
  <si>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</si>
  <si>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</si>
  <si>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</si>
  <si>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</si>
  <si>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</si>
  <si>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</si>
  <si>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</si>
  <si>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</si>
  <si>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</si>
  <si>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</si>
  <si>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</si>
  <si>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</si>
  <si>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</si>
  <si>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</si>
  <si>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</si>
  <si>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</si>
  <si>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</si>
  <si>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</si>
  <si>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</si>
  <si>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</si>
  <si>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</si>
  <si>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</si>
  <si>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</si>
  <si>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</si>
  <si>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</si>
  <si>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</si>
  <si>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</si>
  <si>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</si>
  <si>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</si>
  <si>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</si>
  <si>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</si>
  <si>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</si>
  <si>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</si>
  <si>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</si>
  <si>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</si>
  <si>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</si>
  <si>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</si>
  <si>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</si>
  <si>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</si>
  <si>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</si>
  <si>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</si>
  <si>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</si>
  <si>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</si>
  <si>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</si>
  <si>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</si>
  <si>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</si>
  <si>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</si>
  <si>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</si>
  <si>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</si>
  <si>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</si>
  <si>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</si>
  <si>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</si>
  <si>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</si>
  <si>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</si>
  <si>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</si>
  <si>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</si>
  <si>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</si>
  <si>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</si>
  <si>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</si>
  <si>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</si>
  <si>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</si>
  <si>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</si>
  <si>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</si>
  <si>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</si>
  <si>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</si>
  <si>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</si>
  <si>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</si>
  <si>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</si>
  <si>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</si>
  <si>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</si>
  <si>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</si>
  <si>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</si>
  <si>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</si>
  <si>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</si>
  <si>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</si>
  <si>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</si>
  <si>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</si>
  <si>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</si>
  <si>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</si>
  <si>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</si>
  <si>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</si>
  <si>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</si>
  <si>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</si>
  <si>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</si>
  <si>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</si>
  <si>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</si>
  <si>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</si>
  <si>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</si>
  <si>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</si>
  <si>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</si>
  <si>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</si>
  <si>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</si>
  <si>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</si>
  <si>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</si>
  <si>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</si>
  <si>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</si>
  <si>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</si>
  <si>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</si>
  <si>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</si>
  <si>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</si>
  <si>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</si>
  <si>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</si>
  <si>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</si>
  <si>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</si>
  <si>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</si>
  <si>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</si>
  <si>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</si>
  <si>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</si>
  <si>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</si>
  <si>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</si>
  <si>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</si>
  <si>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</si>
  <si>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</si>
  <si>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</si>
  <si>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</si>
  <si>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</si>
  <si>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</si>
  <si>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</si>
  <si>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</si>
  <si>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</si>
  <si>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</si>
  <si>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</si>
  <si>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</si>
  <si>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</si>
  <si>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</si>
  <si>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</si>
  <si>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</si>
  <si>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</si>
  <si>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</si>
  <si>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</si>
  <si>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</si>
  <si>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</si>
  <si>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</si>
  <si>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</si>
  <si>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</si>
  <si>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</si>
  <si>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</si>
  <si>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</si>
  <si>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</si>
  <si>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</si>
  <si>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</si>
  <si>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</si>
  <si>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</si>
  <si>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</si>
  <si>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</si>
  <si>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</si>
  <si>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</si>
  <si>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</si>
  <si>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</si>
  <si>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</si>
  <si>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</si>
  <si>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</si>
  <si>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</si>
  <si>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</si>
  <si>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</si>
  <si>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</si>
  <si>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</si>
  <si>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</si>
  <si>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</si>
  <si>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</si>
  <si>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</si>
  <si>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</si>
  <si>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</si>
  <si>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</si>
  <si>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</si>
  <si>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</si>
  <si>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</si>
  <si>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</si>
  <si>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</si>
  <si>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</si>
  <si>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</si>
  <si>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</si>
  <si>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</si>
  <si>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</si>
  <si>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</si>
  <si>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</si>
  <si>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</si>
  <si>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</si>
  <si>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</si>
  <si>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</si>
  <si>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</si>
  <si>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</si>
  <si>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</si>
  <si>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</si>
  <si>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</si>
  <si>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</si>
  <si>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</si>
  <si>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</si>
  <si>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</si>
  <si>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</si>
  <si>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</si>
  <si>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</si>
  <si>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</si>
  <si>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</si>
  <si>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</si>
  <si>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</si>
  <si>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</si>
  <si>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</si>
  <si>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</si>
  <si>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</si>
  <si>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</si>
  <si>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</si>
  <si>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</si>
  <si>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</si>
  <si>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</si>
  <si>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</si>
  <si>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</si>
  <si>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</si>
  <si>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</si>
  <si>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</si>
  <si>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</si>
  <si>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</si>
  <si>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</si>
  <si>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</si>
  <si>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</si>
  <si>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</si>
  <si>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</si>
  <si>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</si>
  <si>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</si>
  <si>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</si>
  <si>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</si>
  <si>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</si>
  <si>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</si>
  <si>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</si>
  <si>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</si>
  <si>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</si>
  <si>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</si>
  <si>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</si>
  <si>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</si>
  <si>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</si>
  <si>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</si>
  <si>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</si>
  <si>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</si>
  <si>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</si>
  <si>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</si>
  <si>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</si>
  <si>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</si>
  <si>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</si>
  <si>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</si>
  <si>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</si>
  <si>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</si>
  <si>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</si>
  <si>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</si>
  <si>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</si>
  <si>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</si>
  <si>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</si>
  <si>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</si>
  <si>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</si>
  <si>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</si>
  <si>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</si>
  <si>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</si>
  <si>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</si>
  <si>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</si>
  <si>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</si>
  <si>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</si>
  <si>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</si>
  <si>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</si>
  <si>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</si>
  <si>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</si>
  <si>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</si>
  <si>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</si>
  <si>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</si>
  <si>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</si>
  <si>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</si>
  <si>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</si>
  <si>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</si>
  <si>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</si>
  <si>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</si>
  <si>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</si>
  <si>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</si>
  <si>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</si>
  <si>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</si>
  <si>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</si>
  <si>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</si>
  <si>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</si>
  <si>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</si>
  <si>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</si>
  <si>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</si>
  <si>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</si>
  <si>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</si>
  <si>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</si>
  <si>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</si>
  <si>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</si>
  <si>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</si>
  <si>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</si>
  <si>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</si>
  <si>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</si>
  <si>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</si>
  <si>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</si>
  <si>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</si>
  <si>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</si>
  <si>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</si>
  <si>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</si>
  <si>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</si>
  <si>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</si>
  <si>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</si>
  <si>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</si>
  <si>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</si>
  <si>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</si>
  <si>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</si>
  <si>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</si>
  <si>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</si>
  <si>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</si>
  <si>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</si>
  <si>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</si>
  <si>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</si>
  <si>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</si>
  <si>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</si>
  <si>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</si>
  <si>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</si>
  <si>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</si>
  <si>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</si>
  <si>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</si>
  <si>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</si>
  <si>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</si>
  <si>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</si>
  <si>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</si>
  <si>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</si>
  <si>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</si>
  <si>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</si>
  <si>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</si>
  <si>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</si>
  <si>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</si>
  <si>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</si>
  <si>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</si>
  <si>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</si>
  <si>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</si>
  <si>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</si>
  <si>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</si>
  <si>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</si>
  <si>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</si>
  <si>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</si>
  <si>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</si>
  <si>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</si>
  <si>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</si>
  <si>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</si>
  <si>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</si>
  <si>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</si>
  <si>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</si>
  <si>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</si>
  <si>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</si>
  <si>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</si>
  <si>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</si>
  <si>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</si>
  <si>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</si>
  <si>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</si>
  <si>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</si>
  <si>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</si>
  <si>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</si>
  <si>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</si>
  <si>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</si>
  <si>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</si>
  <si>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</si>
  <si>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</si>
  <si>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</si>
  <si>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</si>
  <si>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</si>
  <si>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</si>
  <si>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</si>
  <si>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</si>
  <si>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</si>
  <si>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</si>
  <si>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</si>
  <si>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</si>
  <si>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</si>
  <si>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</si>
  <si>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</si>
  <si>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</si>
  <si>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</si>
  <si>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</si>
  <si>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</si>
  <si>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</si>
  <si>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</si>
  <si>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</si>
  <si>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</si>
  <si>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</si>
  <si>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</si>
  <si>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</si>
  <si>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</si>
  <si>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</si>
  <si>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</si>
  <si>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</si>
  <si>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</si>
  <si>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</si>
  <si>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</si>
  <si>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</si>
  <si>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</si>
  <si>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</si>
  <si>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</si>
  <si>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</si>
  <si>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</si>
  <si>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</si>
  <si>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</si>
  <si>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</si>
  <si>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</si>
  <si>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</si>
  <si>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</si>
  <si>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</si>
  <si>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</si>
  <si>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</si>
  <si>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</si>
  <si>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</si>
  <si>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</si>
  <si>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</si>
  <si>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</si>
  <si>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</si>
  <si>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</si>
  <si>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</si>
  <si>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</si>
  <si>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</si>
  <si>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</si>
  <si>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</si>
  <si>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</si>
  <si>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</si>
  <si>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</si>
  <si>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</si>
  <si>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</si>
  <si>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</si>
  <si>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</si>
  <si>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</si>
  <si>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</si>
  <si>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</si>
  <si>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</si>
  <si>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</si>
  <si>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</si>
  <si>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</si>
  <si>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</si>
  <si>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</si>
  <si>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</si>
  <si>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</si>
  <si>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</si>
  <si>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</si>
  <si>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</si>
  <si>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</si>
  <si>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</si>
  <si>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</si>
  <si>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</si>
  <si>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</si>
  <si>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</si>
  <si>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</si>
  <si>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</si>
  <si>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</si>
  <si>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</si>
  <si>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</si>
  <si>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</si>
  <si>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</si>
  <si>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</si>
  <si>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</si>
  <si>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</si>
  <si>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</si>
  <si>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</si>
  <si>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</si>
  <si>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</si>
  <si>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</si>
  <si>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</si>
  <si>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</si>
  <si>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</si>
  <si>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</si>
  <si>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</si>
  <si>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</si>
  <si>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</si>
  <si>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</si>
  <si>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</si>
  <si>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</si>
  <si>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</si>
  <si>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</si>
  <si>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</si>
  <si>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</si>
  <si>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</si>
  <si>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</si>
  <si>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</si>
  <si>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</si>
  <si>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</si>
  <si>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</si>
  <si>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</si>
  <si>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</si>
  <si>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</si>
  <si>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</si>
  <si>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</si>
  <si>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</si>
  <si>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</si>
  <si>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</si>
  <si>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</si>
  <si>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</si>
  <si>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</si>
  <si>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</si>
  <si>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</si>
  <si>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</si>
  <si>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</si>
  <si>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</si>
  <si>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</si>
  <si>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</si>
  <si>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</si>
  <si>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</si>
  <si>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</si>
  <si>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</si>
  <si>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</si>
  <si>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</si>
  <si>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</si>
  <si>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</si>
  <si>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</si>
  <si>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</si>
  <si>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</si>
  <si>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</si>
  <si>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</si>
  <si>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</si>
  <si>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</si>
  <si>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</si>
  <si>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</si>
  <si>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</si>
  <si>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</si>
  <si>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</si>
  <si>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</si>
  <si>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</si>
  <si>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</si>
  <si>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</si>
  <si>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</si>
  <si>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</si>
  <si>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</si>
  <si>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</si>
  <si>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</si>
  <si>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</si>
  <si>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</si>
  <si>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</si>
  <si>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</si>
  <si>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</si>
  <si>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</si>
  <si>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</si>
  <si>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</si>
  <si>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</si>
  <si>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</si>
  <si>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</si>
  <si>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</si>
  <si>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</si>
  <si>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</si>
  <si>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</si>
  <si>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</si>
  <si>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</si>
  <si>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</si>
  <si>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</si>
  <si>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</si>
  <si>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</si>
  <si>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</si>
  <si>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</si>
  <si>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</si>
  <si>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</si>
  <si>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</si>
  <si>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</si>
  <si>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</si>
  <si>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</si>
  <si>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</si>
  <si>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</si>
  <si>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</si>
  <si>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</si>
  <si>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</si>
  <si>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</si>
  <si>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</si>
  <si>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</si>
  <si>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</si>
  <si>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</si>
  <si>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</si>
  <si>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</si>
  <si>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</si>
  <si>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</si>
  <si>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</si>
  <si>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</si>
  <si>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</si>
  <si>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</si>
  <si>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</si>
  <si>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</si>
  <si>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</si>
  <si>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</si>
  <si>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</si>
  <si>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</si>
  <si>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</si>
  <si>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</si>
  <si>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</si>
  <si>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</si>
  <si>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</si>
  <si>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</si>
  <si>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</si>
  <si>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</si>
  <si>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</si>
  <si>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</si>
  <si>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</si>
  <si>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</si>
  <si>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</si>
  <si>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</si>
  <si>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</si>
  <si>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</si>
  <si>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</si>
  <si>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</si>
  <si>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</si>
  <si>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</si>
  <si>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</si>
  <si>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</si>
  <si>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</si>
  <si>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</si>
  <si>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</si>
  <si>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</si>
  <si>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</si>
  <si>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</si>
  <si>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</si>
  <si>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</si>
  <si>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</si>
  <si>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</si>
  <si>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</si>
  <si>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</si>
  <si>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</si>
  <si>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</si>
  <si>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</si>
  <si>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</si>
  <si>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</si>
  <si>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</si>
  <si>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</si>
  <si>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</si>
  <si>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</si>
  <si>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</si>
  <si>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</si>
  <si>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</si>
  <si>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</si>
  <si>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</si>
  <si>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</si>
  <si>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</si>
  <si>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</si>
  <si>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</si>
  <si>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</si>
  <si>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</si>
  <si>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</si>
  <si>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</si>
  <si>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</si>
  <si>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</si>
  <si>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</si>
  <si>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</si>
  <si>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</si>
  <si>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</si>
  <si>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</si>
  <si>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</si>
  <si>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</si>
  <si>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</si>
  <si>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</si>
  <si>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</si>
  <si>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</si>
  <si>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</si>
  <si>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</si>
  <si>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</si>
  <si>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</si>
  <si>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</si>
  <si>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</si>
  <si>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</si>
  <si>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</si>
  <si>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</si>
  <si>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</si>
  <si>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</si>
  <si>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</si>
  <si>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</si>
  <si>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</si>
  <si>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</si>
  <si>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</si>
  <si>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</si>
  <si>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</si>
  <si>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</si>
  <si>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</si>
  <si>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</si>
  <si>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</si>
  <si>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</si>
  <si>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</si>
  <si>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</si>
  <si>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</si>
  <si>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</si>
  <si>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</si>
  <si>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</si>
  <si>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</si>
  <si>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</si>
  <si>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</si>
  <si>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</si>
  <si>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</si>
  <si>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</si>
  <si>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</si>
  <si>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</si>
  <si>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</si>
  <si>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</si>
  <si>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</si>
  <si>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</si>
  <si>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</si>
  <si>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</si>
  <si>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</si>
  <si>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</si>
  <si>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</si>
  <si>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</si>
  <si>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</si>
  <si>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</si>
  <si>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</si>
  <si>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</si>
  <si>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</si>
  <si>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</si>
  <si>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</si>
  <si>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</si>
  <si>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</si>
  <si>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</si>
  <si>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</si>
  <si>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</si>
  <si>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</si>
  <si>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</si>
  <si>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</si>
  <si>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</si>
  <si>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</si>
  <si>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</si>
  <si>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</si>
  <si>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</si>
  <si>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</si>
  <si>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</si>
  <si>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</si>
  <si>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</si>
  <si>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</si>
  <si>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</si>
  <si>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</si>
  <si>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</si>
  <si>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</si>
  <si>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</si>
  <si>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</si>
  <si>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</si>
  <si>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</si>
  <si>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</si>
  <si>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</si>
  <si>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</si>
  <si>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</si>
  <si>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</si>
  <si>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</si>
  <si>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</si>
  <si>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</si>
  <si>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</si>
  <si>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</si>
  <si>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</si>
  <si>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</si>
  <si>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</si>
  <si>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</si>
  <si>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</si>
  <si>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</si>
  <si>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</si>
  <si>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</si>
  <si>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</si>
  <si>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</si>
  <si>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</si>
  <si>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</si>
  <si>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</si>
  <si>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</si>
  <si>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</si>
  <si>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</si>
  <si>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</si>
  <si>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</si>
  <si>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</si>
  <si>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</si>
  <si>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</si>
  <si>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</si>
  <si>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</si>
  <si>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</si>
  <si>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</si>
  <si>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</si>
  <si>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</si>
  <si>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</si>
  <si>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</si>
  <si>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</si>
  <si>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</si>
  <si>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</si>
  <si>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</si>
  <si>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</si>
  <si>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</si>
  <si>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</si>
  <si>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</si>
  <si>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</si>
  <si>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</si>
  <si>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</si>
  <si>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</si>
  <si>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</si>
  <si>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</si>
  <si>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</si>
  <si>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</si>
  <si>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</si>
  <si>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</si>
  <si>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</si>
  <si>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</si>
  <si>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</si>
  <si>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</si>
  <si>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</si>
  <si>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</si>
  <si>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</si>
  <si>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</si>
  <si>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</si>
  <si>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</si>
  <si>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</si>
  <si>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</si>
  <si>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</si>
  <si>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</si>
  <si>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</si>
  <si>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</si>
  <si>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</si>
  <si>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</si>
  <si>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</si>
  <si>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</si>
  <si>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</si>
  <si>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</si>
  <si>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</si>
  <si>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</si>
  <si>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</si>
  <si>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</si>
  <si>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</si>
  <si>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</si>
  <si>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</si>
  <si>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</si>
  <si>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</si>
  <si>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</si>
  <si>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</si>
  <si>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</si>
  <si>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</si>
  <si>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</si>
  <si>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</si>
  <si>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</si>
  <si>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</si>
  <si>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</si>
  <si>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</si>
  <si>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</si>
  <si>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</si>
  <si>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</si>
  <si>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</si>
  <si>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</si>
  <si>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</si>
  <si>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</si>
  <si>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</si>
  <si>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</si>
  <si>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</si>
  <si>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</si>
  <si>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</si>
  <si>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</si>
  <si>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</si>
  <si>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</si>
  <si>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</si>
  <si>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</si>
  <si>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</si>
  <si>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</si>
  <si>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</si>
  <si>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</si>
  <si>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</si>
  <si>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</si>
  <si>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</si>
  <si>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</si>
  <si>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</si>
  <si>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</si>
  <si>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</si>
  <si>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</si>
  <si>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</si>
  <si>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</si>
  <si>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</si>
  <si>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</si>
  <si>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</si>
  <si>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</si>
  <si>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</si>
  <si>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</si>
  <si>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</si>
  <si>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</si>
  <si>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</si>
  <si>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</si>
  <si>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</si>
  <si>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</si>
  <si>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</si>
  <si>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</si>
  <si>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</si>
  <si>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</si>
  <si>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</si>
  <si>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</si>
  <si>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</si>
  <si>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</si>
  <si>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</si>
  <si>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</si>
  <si>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</si>
  <si>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</si>
  <si>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</si>
  <si>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</si>
  <si>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</si>
  <si>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</si>
  <si>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</si>
  <si>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</si>
  <si>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</si>
  <si>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</si>
  <si>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</si>
  <si>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</si>
  <si>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</si>
  <si>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</si>
  <si>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</si>
  <si>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</si>
  <si>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</si>
  <si>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</si>
  <si>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</si>
  <si>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</si>
  <si>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</si>
  <si>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</si>
  <si>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</si>
  <si>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</si>
  <si>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</si>
  <si>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</si>
  <si>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</si>
  <si>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</si>
  <si>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</si>
  <si>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</si>
  <si>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</si>
  <si>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</si>
  <si>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</si>
  <si>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</si>
  <si>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</si>
  <si>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</si>
  <si>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</si>
  <si>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</si>
  <si>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</si>
  <si>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</si>
  <si>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</si>
  <si>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</si>
  <si>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</si>
  <si>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</si>
  <si>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</si>
  <si>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</si>
  <si>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</si>
  <si>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</si>
  <si>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</si>
  <si>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</si>
  <si>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</si>
  <si>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</si>
  <si>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</si>
  <si>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</si>
  <si>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</si>
  <si>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</si>
  <si>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</si>
  <si>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</si>
  <si>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</si>
  <si>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</si>
  <si>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</si>
  <si>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</si>
  <si>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</si>
  <si>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</si>
  <si>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</si>
  <si>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</si>
  <si>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</si>
  <si>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</si>
  <si>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</si>
  <si>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</si>
  <si>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</si>
  <si>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</si>
  <si>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</si>
  <si>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</si>
  <si>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</si>
  <si>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</si>
  <si>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</si>
  <si>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</si>
  <si>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</si>
  <si>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</si>
  <si>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</si>
  <si>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</si>
  <si>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</si>
  <si>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</si>
  <si>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</si>
  <si>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</si>
  <si>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</si>
  <si>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</si>
  <si>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</si>
  <si>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</si>
  <si>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</si>
  <si>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</si>
  <si>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</si>
  <si>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</si>
  <si>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</si>
  <si>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</si>
  <si>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</si>
  <si>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</si>
  <si>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</si>
  <si>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</si>
  <si>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</si>
  <si>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</si>
  <si>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</si>
  <si>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</si>
  <si>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</si>
  <si>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</si>
  <si>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</si>
  <si>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</si>
  <si>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</si>
  <si>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</si>
  <si>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</si>
  <si>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</si>
  <si>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</si>
  <si>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</si>
  <si>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</si>
  <si>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</si>
  <si>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</si>
  <si>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</si>
  <si>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</si>
  <si>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</si>
  <si>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</si>
  <si>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</si>
  <si>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</si>
  <si>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</si>
  <si>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</si>
  <si>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</si>
  <si>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</si>
  <si>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</si>
  <si>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</si>
  <si>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</si>
  <si>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</si>
  <si>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</si>
  <si>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</si>
  <si>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</si>
  <si>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</si>
  <si>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</si>
  <si>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</si>
  <si>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</si>
  <si>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</si>
  <si>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</si>
  <si>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</si>
  <si>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</si>
  <si>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</si>
  <si>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</si>
  <si>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</si>
  <si>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</si>
  <si>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</si>
  <si>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</si>
  <si>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</si>
  <si>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</si>
  <si>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</si>
  <si>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</si>
  <si>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</si>
  <si>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</si>
  <si>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</si>
  <si>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</si>
  <si>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</si>
  <si>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</si>
  <si>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</si>
  <si>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</si>
  <si>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</si>
  <si>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</si>
  <si>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</si>
  <si>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</si>
  <si>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</si>
  <si>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</si>
  <si>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</si>
  <si>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</si>
  <si>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</si>
  <si>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</si>
  <si>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</si>
  <si>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</si>
  <si>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</si>
  <si>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</si>
  <si>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</si>
  <si>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</si>
  <si>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</si>
  <si>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</si>
  <si>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</si>
  <si>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</si>
  <si>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</si>
  <si>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</si>
  <si>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</si>
  <si>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</si>
  <si>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</si>
  <si>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</si>
  <si>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</si>
  <si>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</si>
  <si>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</si>
  <si>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</si>
  <si>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</si>
  <si>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</si>
  <si>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</si>
  <si>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</si>
  <si>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</si>
  <si>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</si>
  <si>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</si>
  <si>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</si>
  <si>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</si>
  <si>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</si>
  <si>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</si>
  <si>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</si>
  <si>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</si>
  <si>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</si>
  <si>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</si>
  <si>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</si>
  <si>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</si>
  <si>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</si>
  <si>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</si>
  <si>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</si>
  <si>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</si>
  <si>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</si>
  <si>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</si>
  <si>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</si>
  <si>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</si>
  <si>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</si>
  <si>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</si>
  <si>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</si>
  <si>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</si>
  <si>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</si>
  <si>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</si>
  <si>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</si>
  <si>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</si>
  <si>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</si>
  <si>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</si>
  <si>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</si>
  <si>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</si>
  <si>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</si>
  <si>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</si>
  <si>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</si>
  <si>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</si>
  <si>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</si>
  <si>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</si>
  <si>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</si>
  <si>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</si>
  <si>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</si>
  <si>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</si>
  <si>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</si>
  <si>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</si>
  <si>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</si>
  <si>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</si>
  <si>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</si>
  <si>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</si>
  <si>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</si>
  <si>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</si>
  <si>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</si>
  <si>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</si>
  <si>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</si>
  <si>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</si>
  <si>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</si>
  <si>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</si>
  <si>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</si>
  <si>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</si>
  <si>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</si>
  <si>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</si>
  <si>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</si>
  <si>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</si>
  <si>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</si>
  <si>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</si>
  <si>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</si>
  <si>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</si>
  <si>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</si>
  <si>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</si>
  <si>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</si>
  <si>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</si>
  <si>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</si>
  <si>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</si>
  <si>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</si>
  <si>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</si>
  <si>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</si>
  <si>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</si>
  <si>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</si>
  <si>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</si>
  <si>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</si>
  <si>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</si>
  <si>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</si>
  <si>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</si>
  <si>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</si>
  <si>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</si>
  <si>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</si>
  <si>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</si>
  <si>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</si>
  <si>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</si>
  <si>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</si>
  <si>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</si>
  <si>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</si>
  <si>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</si>
  <si>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</si>
  <si>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</si>
  <si>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</si>
  <si>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</si>
  <si>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</si>
  <si>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</si>
  <si>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</si>
  <si>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</si>
  <si>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</si>
  <si>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</si>
  <si>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</si>
  <si>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</si>
  <si>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</si>
  <si>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</si>
  <si>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</si>
  <si>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</si>
  <si>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</si>
  <si>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</si>
  <si>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</si>
  <si>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</si>
  <si>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</si>
  <si>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</si>
  <si>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</si>
  <si>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</si>
  <si>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</si>
  <si>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</si>
  <si>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</si>
  <si>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</si>
  <si>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</si>
  <si>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</si>
  <si>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</si>
  <si>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</si>
  <si>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</si>
  <si>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</si>
  <si>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</si>
  <si>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</si>
  <si>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</si>
  <si>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</si>
  <si>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</si>
  <si>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</si>
  <si>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</si>
  <si>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</si>
  <si>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</si>
  <si>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</si>
  <si>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</si>
  <si>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</si>
  <si>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</si>
  <si>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</si>
  <si>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</si>
  <si>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</si>
  <si>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</si>
  <si>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</si>
  <si>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</si>
  <si>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</si>
  <si>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</si>
  <si>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</si>
  <si>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</si>
  <si>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</si>
  <si>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</si>
  <si>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</si>
  <si>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</si>
  <si>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</si>
  <si>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</si>
  <si>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</si>
  <si>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</si>
  <si>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</si>
  <si>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</si>
  <si>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</si>
  <si>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</si>
  <si>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</si>
  <si>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</si>
  <si>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</si>
  <si>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</si>
  <si>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</si>
  <si>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</si>
  <si>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</si>
  <si>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</si>
  <si>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</si>
  <si>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</si>
  <si>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</si>
  <si>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</si>
  <si>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</si>
  <si>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</si>
  <si>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</si>
  <si>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</si>
  <si>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</si>
  <si>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</si>
  <si>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</si>
  <si>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</si>
  <si>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</si>
  <si>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</si>
  <si>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</si>
  <si>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</si>
  <si>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</si>
  <si>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</si>
  <si>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</si>
  <si>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</si>
  <si>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</si>
  <si>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</si>
  <si>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</si>
  <si>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</si>
  <si>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</si>
  <si>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</si>
  <si>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</si>
  <si>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</si>
  <si>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</si>
  <si>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</si>
  <si>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</si>
  <si>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</si>
  <si>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</si>
  <si>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</si>
  <si>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</si>
  <si>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</si>
  <si>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</si>
  <si>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</si>
  <si>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</si>
  <si>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</si>
  <si>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</si>
  <si>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</si>
  <si>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</si>
  <si>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</si>
  <si>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</si>
  <si>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</si>
  <si>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</si>
  <si>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</si>
  <si>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</si>
  <si>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</si>
  <si>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</si>
  <si>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</si>
  <si>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</si>
  <si>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</si>
  <si>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</si>
  <si>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</si>
  <si>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</si>
  <si>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</si>
  <si>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</si>
  <si>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</si>
  <si>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</si>
  <si>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</si>
  <si>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</si>
  <si>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</si>
  <si>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</si>
  <si>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</si>
  <si>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</si>
  <si>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</si>
  <si>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</si>
  <si>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</si>
  <si>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</si>
  <si>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</si>
  <si>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</si>
  <si>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</si>
  <si>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</si>
  <si>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</si>
  <si>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</si>
  <si>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</si>
  <si>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</si>
  <si>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</si>
  <si>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</si>
  <si>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</si>
  <si>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</si>
  <si>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</si>
  <si>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</si>
  <si>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</si>
  <si>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</si>
  <si>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</si>
  <si>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</si>
  <si>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</si>
  <si>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</si>
  <si>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</si>
  <si>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</si>
  <si>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</si>
  <si>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</si>
  <si>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</si>
  <si>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</si>
  <si>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</si>
  <si>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</si>
  <si>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</si>
  <si>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</si>
  <si>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</si>
  <si>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</si>
  <si>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</si>
  <si>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</si>
  <si>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</si>
  <si>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</si>
  <si>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</si>
  <si>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</si>
  <si>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</si>
  <si>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</si>
  <si>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</si>
  <si>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</si>
  <si>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</si>
  <si>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</si>
  <si>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</si>
  <si>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</si>
  <si>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</si>
  <si>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</si>
  <si>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</si>
  <si>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</si>
  <si>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</si>
  <si>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</si>
  <si>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</si>
  <si>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</si>
  <si>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</si>
  <si>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</si>
  <si>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</si>
  <si>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</si>
  <si>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</si>
  <si>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</si>
  <si>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</si>
  <si>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</si>
  <si>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</si>
  <si>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</si>
  <si>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</si>
  <si>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</si>
  <si>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</si>
  <si>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</si>
  <si>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</si>
  <si>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</si>
  <si>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</si>
  <si>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</si>
  <si>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</si>
  <si>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</si>
  <si>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</si>
  <si>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</si>
  <si>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</si>
  <si>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</si>
  <si>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</si>
  <si>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</si>
  <si>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</si>
  <si>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</si>
  <si>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</si>
  <si>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</si>
  <si>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</si>
  <si>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</si>
  <si>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</si>
  <si>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</si>
  <si>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</si>
  <si>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</si>
  <si>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</si>
  <si>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</si>
  <si>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</si>
  <si>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</si>
  <si>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</si>
  <si>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</si>
  <si>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</si>
  <si>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</si>
  <si>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</si>
  <si>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</si>
  <si>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</si>
  <si>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</si>
  <si>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</si>
  <si>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</si>
  <si>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</si>
  <si>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</si>
  <si>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</si>
  <si>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</si>
  <si>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</si>
  <si>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</si>
  <si>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</si>
  <si>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</si>
  <si>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</si>
  <si>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</si>
  <si>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</si>
  <si>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</si>
  <si>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</si>
  <si>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</si>
  <si>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</si>
  <si>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</si>
  <si>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</si>
  <si>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</si>
  <si>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</si>
  <si>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</si>
  <si>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</si>
  <si>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</si>
  <si>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</si>
  <si>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</si>
  <si>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</si>
  <si>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</si>
  <si>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</si>
  <si>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</si>
  <si>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</si>
  <si>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</si>
  <si>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</si>
  <si>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</si>
  <si>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</si>
  <si>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</si>
  <si>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</si>
  <si>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</si>
  <si>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</si>
  <si>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</si>
  <si>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</si>
  <si>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</si>
  <si>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</si>
  <si>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</si>
  <si>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</si>
  <si>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</si>
  <si>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</si>
  <si>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</si>
  <si>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</si>
  <si>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</si>
  <si>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</si>
  <si>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</si>
  <si>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</si>
  <si>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</si>
  <si>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</si>
  <si>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</si>
  <si>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</si>
  <si>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</si>
  <si>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</si>
  <si>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</si>
  <si>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</si>
  <si>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</si>
  <si>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</si>
  <si>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</si>
  <si>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</si>
  <si>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</si>
  <si>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</si>
  <si>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</si>
  <si>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</si>
  <si>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</si>
  <si>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</si>
  <si>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</si>
  <si>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</si>
  <si>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</si>
  <si>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</si>
  <si>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</si>
  <si>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</si>
  <si>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</si>
  <si>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</si>
  <si>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</si>
  <si>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</si>
  <si>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</si>
  <si>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</si>
  <si>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</si>
  <si>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</si>
  <si>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</si>
  <si>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</si>
  <si>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</si>
  <si>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</si>
  <si>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</si>
  <si>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</si>
  <si>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</si>
  <si>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</si>
  <si>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</si>
  <si>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</si>
  <si>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</si>
  <si>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</si>
  <si>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</si>
  <si>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</si>
  <si>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</si>
  <si>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</si>
  <si>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</si>
  <si>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</si>
  <si>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</si>
  <si>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</si>
  <si>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</si>
  <si>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</si>
  <si>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</si>
  <si>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</si>
  <si>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</si>
  <si>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</si>
  <si>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</si>
  <si>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</si>
  <si>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</si>
  <si>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</si>
  <si>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</si>
  <si>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</si>
  <si>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</si>
  <si>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</si>
  <si>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</si>
  <si>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</si>
  <si>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</si>
  <si>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</si>
  <si>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</si>
  <si>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</si>
  <si>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</si>
  <si>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</si>
  <si>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</si>
  <si>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</si>
  <si>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</si>
  <si>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</si>
  <si>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</si>
  <si>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</si>
  <si>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</si>
  <si>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</si>
  <si>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</si>
  <si>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</si>
  <si>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</si>
  <si>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</si>
  <si>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</si>
  <si>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</si>
  <si>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</si>
  <si>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</si>
  <si>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</si>
  <si>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</si>
  <si>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</si>
  <si>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</si>
  <si>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</si>
  <si>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</si>
  <si>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</si>
  <si>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</si>
  <si>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</si>
  <si>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</si>
  <si>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</si>
  <si>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</si>
  <si>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</si>
  <si>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</si>
  <si>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</si>
  <si>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</si>
  <si>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</si>
  <si>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</si>
  <si>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</si>
  <si>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</si>
  <si>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</si>
  <si>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</si>
  <si>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</si>
  <si>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</si>
  <si>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</si>
  <si>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</si>
  <si>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</si>
  <si>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</si>
  <si>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</si>
  <si>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</si>
  <si>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</si>
  <si>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</si>
  <si>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</si>
  <si>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</si>
  <si>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</si>
  <si>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</si>
  <si>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</si>
  <si>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</si>
  <si>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</si>
  <si>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</si>
  <si>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</si>
  <si>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</si>
  <si>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</si>
  <si>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</si>
  <si>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</si>
  <si>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</si>
  <si>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</si>
  <si>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</si>
  <si>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</si>
  <si>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</si>
  <si>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</si>
  <si>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</si>
  <si>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</si>
  <si>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</si>
  <si>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</si>
  <si>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</si>
  <si>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</si>
  <si>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</si>
  <si>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</si>
  <si>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</si>
  <si>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</si>
  <si>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</si>
  <si>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</si>
  <si>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</si>
  <si>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</si>
  <si>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</si>
  <si>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</si>
  <si>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</si>
  <si>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</si>
  <si>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</si>
  <si>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</si>
  <si>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</si>
  <si>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</si>
  <si>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</si>
  <si>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</si>
  <si>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</si>
  <si>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</si>
  <si>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</si>
  <si>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</si>
  <si>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</si>
  <si>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</si>
  <si>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</si>
  <si>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</si>
  <si>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</si>
  <si>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</si>
  <si>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</si>
  <si>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</si>
  <si>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</si>
  <si>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</si>
  <si>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</si>
  <si>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</si>
  <si>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</si>
  <si>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</si>
  <si>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</si>
  <si>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</si>
  <si>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</si>
  <si>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</si>
  <si>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</si>
  <si>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</si>
  <si>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</si>
  <si>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</si>
  <si>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</si>
  <si>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</si>
  <si>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</si>
  <si>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</si>
  <si>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</si>
  <si>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</si>
  <si>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</si>
  <si>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</si>
  <si>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</si>
  <si>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</si>
  <si>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</si>
  <si>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</si>
  <si>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</si>
  <si>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</si>
  <si>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</si>
  <si>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</si>
  <si>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</si>
  <si>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</si>
  <si>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</si>
  <si>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</si>
  <si>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</si>
  <si>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</si>
  <si>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</si>
  <si>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</si>
  <si>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</si>
  <si>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</si>
  <si>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</si>
  <si>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</si>
  <si>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</si>
  <si>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</si>
  <si>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</si>
  <si>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</si>
  <si>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</si>
  <si>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</si>
  <si>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</si>
  <si>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</si>
  <si>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</si>
  <si>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</si>
  <si>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</si>
  <si>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</si>
  <si>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</si>
  <si>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</si>
  <si>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</si>
  <si>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</si>
  <si>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</si>
  <si>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</si>
  <si>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</si>
  <si>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</si>
  <si>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</si>
  <si>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</si>
  <si>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</si>
  <si>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</si>
  <si>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</si>
  <si>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</si>
  <si>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</si>
  <si>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</si>
  <si>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</si>
  <si>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</si>
  <si>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</si>
  <si>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</si>
  <si>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</si>
  <si>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</si>
  <si>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</si>
  <si>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</si>
  <si>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</si>
  <si>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</si>
  <si>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</si>
  <si>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</si>
  <si>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</si>
  <si>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</si>
  <si>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</si>
  <si>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</si>
  <si>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</si>
  <si>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</si>
  <si>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</si>
  <si>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</si>
  <si>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</si>
  <si>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</si>
  <si>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</si>
  <si>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</si>
  <si>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</si>
  <si>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</si>
  <si>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</si>
  <si>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</si>
  <si>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</si>
  <si>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</si>
  <si>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</si>
  <si>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</si>
  <si>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</si>
  <si>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</si>
  <si>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</si>
  <si>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</si>
  <si>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</si>
  <si>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</si>
  <si>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</si>
  <si>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</si>
  <si>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</si>
  <si>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</si>
  <si>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</si>
  <si>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</si>
  <si>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</si>
  <si>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</si>
  <si>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</si>
  <si>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</si>
  <si>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</si>
  <si>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</si>
  <si>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</si>
  <si>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</si>
  <si>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</si>
  <si>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</si>
  <si>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</si>
  <si>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</si>
  <si>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</si>
  <si>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</si>
  <si>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</si>
  <si>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</si>
  <si>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</si>
  <si>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</si>
  <si>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</si>
  <si>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</si>
  <si>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</si>
  <si>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</si>
  <si>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</si>
  <si>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</si>
  <si>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</si>
  <si>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</si>
  <si>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</si>
  <si>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</si>
  <si>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</si>
  <si>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</si>
  <si>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</si>
  <si>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</si>
  <si>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</si>
  <si>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</si>
  <si>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</si>
  <si>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</si>
  <si>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</si>
  <si>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</si>
  <si>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</si>
  <si>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</si>
  <si>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</si>
  <si>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</si>
  <si>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</si>
  <si>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</si>
  <si>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</si>
  <si>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</si>
  <si>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</si>
  <si>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</si>
  <si>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</si>
  <si>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</si>
  <si>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</si>
  <si>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</si>
  <si>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</si>
  <si>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</si>
  <si>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</si>
  <si>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</si>
  <si>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</si>
  <si>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</si>
  <si>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</si>
  <si>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</si>
  <si>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</si>
  <si>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</si>
  <si>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</si>
  <si>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</si>
  <si>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</si>
  <si>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</si>
  <si>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</si>
  <si>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</si>
  <si>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</si>
  <si>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</si>
  <si>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</si>
  <si>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</si>
  <si>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</si>
  <si>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</si>
  <si>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</si>
  <si>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</si>
  <si>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</si>
  <si>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</si>
  <si>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</si>
  <si>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</si>
  <si>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</si>
  <si>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</si>
  <si>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</si>
  <si>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</si>
  <si>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</si>
  <si>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</si>
  <si>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</si>
  <si>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</si>
  <si>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</si>
  <si>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</si>
  <si>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</si>
  <si>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</si>
  <si>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</si>
  <si>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</si>
  <si>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</si>
  <si>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</si>
  <si>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</si>
  <si>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</si>
  <si>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</si>
  <si>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</si>
  <si>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</si>
  <si>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</si>
  <si>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</si>
  <si>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</si>
  <si>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</si>
  <si>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</si>
  <si>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</si>
  <si>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</si>
  <si>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</si>
  <si>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</si>
  <si>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</si>
  <si>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</si>
  <si>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</si>
  <si>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</si>
  <si>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</si>
  <si>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</si>
  <si>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</si>
  <si>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</si>
  <si>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</si>
  <si>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</si>
  <si>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</si>
  <si>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</si>
  <si>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</si>
  <si>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</si>
  <si>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</si>
  <si>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</si>
  <si>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</si>
  <si>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</si>
  <si>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</si>
  <si>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</si>
  <si>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</si>
  <si>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</si>
  <si>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</si>
  <si>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</si>
  <si>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</si>
  <si>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</si>
  <si>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</si>
  <si>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</si>
  <si>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</si>
  <si>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</si>
  <si>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</si>
  <si>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</si>
  <si>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</si>
  <si>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</si>
  <si>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</si>
  <si>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</si>
  <si>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</si>
  <si>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</si>
  <si>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</si>
  <si>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</si>
  <si>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</si>
  <si>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</si>
  <si>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</si>
  <si>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</si>
  <si>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</si>
  <si>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</si>
  <si>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</si>
  <si>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</si>
  <si>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</si>
  <si>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</si>
  <si>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</si>
  <si>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</si>
  <si>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</si>
  <si>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</si>
  <si>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</si>
  <si>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</si>
  <si>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</si>
  <si>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</si>
  <si>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</si>
  <si>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</si>
  <si>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</si>
  <si>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</si>
  <si>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</si>
  <si>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</si>
  <si>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</si>
  <si>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</si>
  <si>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</si>
  <si>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</si>
  <si>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</si>
  <si>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</si>
  <si>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</si>
  <si>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</si>
  <si>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</si>
  <si>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</si>
  <si>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</si>
  <si>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</si>
  <si>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</si>
  <si>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</si>
  <si>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</si>
  <si>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</si>
  <si>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</si>
  <si>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</si>
  <si>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</si>
  <si>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</si>
  <si>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</si>
  <si>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</si>
  <si>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</si>
  <si>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</si>
  <si>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</si>
  <si>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</si>
  <si>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</si>
  <si>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</si>
  <si>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</si>
  <si>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</si>
  <si>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</si>
  <si>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</si>
  <si>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</si>
  <si>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</si>
  <si>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</si>
  <si>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</si>
  <si>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</si>
  <si>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</si>
  <si>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</si>
  <si>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</si>
  <si>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</si>
  <si>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</si>
  <si>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</si>
  <si>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</si>
  <si>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</si>
  <si>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</si>
  <si>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</si>
  <si>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</si>
  <si>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</si>
  <si>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</si>
  <si>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</si>
  <si>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</si>
  <si>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</si>
  <si>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</si>
  <si>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</si>
  <si>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</si>
  <si>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</si>
  <si>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</si>
  <si>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</si>
  <si>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</si>
  <si>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</si>
  <si>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</si>
  <si>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</si>
  <si>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</si>
  <si>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</si>
  <si>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</si>
  <si>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</si>
  <si>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</si>
  <si>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</si>
  <si>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</si>
  <si>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</si>
  <si>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</si>
  <si>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</si>
  <si>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</si>
  <si>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</si>
  <si>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</si>
  <si>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</si>
  <si>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</si>
  <si>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</si>
  <si>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</si>
  <si>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</si>
  <si>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</si>
  <si>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</si>
  <si>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</si>
  <si>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</si>
  <si>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</si>
  <si>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</si>
  <si>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</si>
  <si>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</si>
  <si>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</si>
  <si>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</si>
  <si>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</si>
  <si>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</si>
  <si>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</si>
  <si>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</si>
  <si>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</si>
  <si>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</si>
  <si>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</si>
  <si>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</si>
  <si>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</si>
  <si>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</si>
  <si>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</si>
  <si>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</si>
  <si>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</si>
  <si>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</si>
  <si>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</si>
  <si>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</si>
  <si>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</si>
  <si>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</si>
  <si>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</si>
  <si>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</si>
  <si>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</si>
  <si>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</si>
  <si>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</si>
  <si>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</si>
  <si>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</si>
  <si>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</si>
  <si>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</si>
  <si>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</si>
  <si>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</si>
  <si>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</si>
  <si>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</si>
  <si>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</si>
  <si>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</si>
  <si>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</si>
  <si>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</si>
  <si>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</si>
  <si>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</si>
  <si>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</si>
  <si>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</si>
  <si>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</si>
  <si>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</si>
  <si>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</si>
  <si>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</si>
  <si>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</si>
  <si>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</si>
  <si>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</si>
  <si>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</si>
  <si>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</si>
  <si>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</si>
  <si>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</si>
  <si>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</si>
  <si>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</si>
  <si>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</si>
  <si>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</si>
  <si>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</si>
  <si>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</si>
  <si>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</si>
  <si>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</si>
  <si>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</si>
  <si>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</si>
  <si>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</si>
  <si>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</si>
  <si>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</si>
  <si>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</si>
  <si>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</si>
  <si>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</si>
  <si>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</si>
  <si>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</si>
  <si>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</si>
  <si>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</si>
  <si>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</si>
  <si>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</si>
  <si>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</si>
  <si>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</si>
  <si>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</si>
  <si>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</si>
  <si>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</si>
  <si>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</si>
  <si>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</si>
  <si>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</si>
  <si>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</si>
  <si>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</si>
  <si>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</si>
  <si>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</si>
  <si>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</si>
  <si>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</si>
  <si>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</si>
  <si>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</si>
  <si>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</si>
  <si>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</si>
  <si>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</si>
  <si>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</si>
  <si>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</si>
  <si>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</si>
  <si>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</si>
  <si>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</si>
  <si>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</si>
  <si>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</si>
  <si>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</si>
  <si>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</si>
  <si>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</si>
  <si>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</si>
  <si>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</si>
  <si>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</si>
  <si>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</si>
  <si>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</si>
  <si>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</si>
  <si>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</si>
  <si>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</si>
  <si>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</si>
  <si>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</si>
  <si>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</si>
  <si>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</si>
  <si>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</si>
  <si>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</si>
  <si>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</si>
  <si>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</si>
  <si>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</si>
  <si>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</si>
  <si>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</si>
  <si>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</si>
  <si>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</si>
  <si>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</si>
  <si>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</si>
  <si>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</si>
  <si>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</si>
  <si>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</si>
  <si>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</si>
  <si>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</si>
  <si>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</si>
  <si>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</si>
  <si>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</si>
  <si>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</si>
  <si>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</si>
  <si>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</si>
  <si>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</si>
  <si>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</si>
  <si>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</si>
  <si>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</si>
  <si>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</si>
  <si>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</si>
  <si>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</si>
  <si>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</si>
  <si>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</si>
  <si>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</si>
  <si>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</si>
  <si>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</si>
  <si>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</si>
  <si>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</si>
  <si>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</si>
  <si>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</si>
  <si>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</si>
  <si>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</si>
  <si>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</si>
  <si>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</si>
  <si>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</si>
  <si>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</si>
  <si>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</si>
  <si>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</si>
  <si>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</si>
  <si>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</si>
  <si>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</si>
  <si>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</si>
  <si>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</si>
  <si>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</si>
  <si>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</si>
  <si>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</si>
  <si>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</si>
  <si>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</si>
  <si>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</si>
  <si>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</si>
  <si>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</si>
  <si>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</si>
  <si>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</si>
  <si>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</si>
  <si>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</si>
  <si>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</si>
  <si>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</si>
  <si>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</si>
  <si>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</si>
  <si>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</si>
  <si>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</si>
  <si>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</si>
  <si>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</si>
  <si>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</si>
  <si>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</si>
  <si>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</si>
  <si>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</si>
  <si>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</si>
  <si>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</si>
  <si>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</si>
  <si>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</si>
  <si>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</si>
  <si>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</si>
  <si>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</si>
  <si>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</si>
  <si>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</si>
  <si>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</si>
  <si>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</si>
  <si>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</si>
  <si>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</si>
  <si>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</si>
  <si>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</si>
  <si>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</si>
  <si>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</si>
  <si>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</si>
  <si>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</si>
  <si>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</si>
  <si>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</si>
  <si>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</si>
  <si>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</si>
  <si>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</si>
  <si>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</si>
  <si>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</si>
  <si>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</si>
  <si>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</si>
  <si>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</si>
  <si>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</si>
  <si>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</si>
  <si>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</si>
  <si>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</si>
  <si>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</si>
  <si>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</si>
  <si>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</si>
  <si>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</si>
  <si>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</si>
  <si>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</si>
  <si>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</si>
  <si>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</si>
  <si>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</si>
  <si>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</si>
  <si>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</si>
  <si>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</si>
  <si>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</si>
  <si>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</si>
  <si>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</si>
  <si>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</si>
  <si>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</si>
  <si>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</si>
  <si>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</si>
  <si>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</si>
  <si>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</si>
  <si>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</si>
  <si>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</si>
  <si>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</si>
  <si>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</si>
  <si>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</si>
  <si>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</si>
  <si>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</si>
  <si>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</si>
  <si>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</si>
  <si>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</si>
  <si>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</si>
  <si>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</si>
  <si>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</si>
  <si>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</si>
  <si>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</si>
  <si>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</si>
  <si>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</si>
  <si>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</si>
  <si>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</si>
  <si>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</si>
  <si>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</si>
  <si>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</si>
  <si>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</si>
  <si>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</si>
  <si>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</si>
  <si>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</si>
  <si>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</si>
  <si>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</si>
  <si>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</si>
  <si>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</si>
  <si>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</si>
  <si>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</si>
  <si>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</si>
  <si>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</si>
  <si>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</si>
  <si>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</si>
  <si>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</si>
  <si>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</si>
  <si>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</si>
  <si>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</si>
  <si>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</si>
  <si>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</si>
  <si>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</si>
  <si>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</si>
  <si>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</si>
  <si>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</si>
  <si>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</si>
  <si>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</si>
  <si>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</si>
  <si>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</si>
  <si>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</si>
  <si>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</si>
  <si>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</si>
  <si>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</si>
  <si>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</si>
  <si>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</si>
  <si>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</si>
  <si>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</si>
  <si>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</si>
  <si>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</si>
  <si>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</si>
  <si>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</si>
  <si>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</si>
  <si>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</si>
  <si>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</si>
  <si>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</si>
  <si>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</si>
  <si>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</si>
  <si>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</si>
  <si>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</si>
  <si>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</si>
  <si>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</si>
  <si>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</si>
  <si>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</si>
  <si>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</si>
  <si>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</si>
  <si>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</si>
  <si>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</si>
  <si>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</si>
  <si>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</si>
  <si>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</si>
  <si>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</si>
  <si>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</si>
  <si>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</si>
  <si>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</si>
  <si>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</si>
  <si>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</si>
  <si>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</si>
  <si>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</si>
  <si>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</si>
  <si>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</si>
  <si>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</si>
  <si>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</si>
  <si>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</si>
  <si>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</si>
  <si>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</si>
  <si>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</si>
  <si>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</si>
  <si>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</si>
  <si>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</si>
  <si>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</si>
  <si>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</si>
  <si>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</si>
  <si>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</si>
  <si>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</si>
  <si>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</si>
  <si>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</si>
  <si>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</si>
  <si>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</si>
  <si>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</si>
  <si>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</si>
  <si>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</si>
  <si>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</si>
  <si>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</si>
  <si>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</si>
  <si>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</si>
  <si>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</si>
  <si>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</si>
  <si>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</si>
  <si>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</si>
  <si>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</si>
  <si>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</si>
  <si>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</si>
  <si>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</si>
  <si>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</si>
  <si>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</si>
  <si>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</si>
  <si>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</si>
  <si>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</si>
  <si>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</si>
  <si>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</si>
  <si>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</si>
  <si>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</si>
  <si>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</si>
  <si>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</si>
  <si>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</si>
  <si>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</si>
  <si>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</si>
  <si>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</si>
  <si>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</si>
  <si>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</si>
  <si>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</si>
  <si>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</si>
  <si>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</si>
  <si>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</si>
  <si>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</si>
  <si>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</si>
  <si>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</si>
  <si>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</si>
  <si>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</si>
  <si>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</si>
  <si>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</si>
  <si>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</si>
  <si>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</si>
  <si>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</si>
  <si>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</si>
  <si>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</si>
  <si>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</si>
  <si>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</si>
  <si>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</si>
  <si>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</si>
  <si>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</si>
  <si>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</si>
  <si>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</si>
  <si>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</si>
  <si>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</si>
  <si>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</si>
  <si>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</si>
  <si>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</si>
  <si>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</si>
  <si>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</si>
  <si>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</si>
  <si>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</si>
  <si>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</si>
  <si>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</si>
  <si>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</si>
  <si>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</si>
  <si>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</si>
  <si>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</si>
  <si>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</si>
  <si>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</si>
  <si>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</si>
  <si>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</si>
  <si>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</si>
  <si>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</si>
  <si>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</si>
  <si>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</si>
  <si>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</si>
  <si>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</si>
  <si>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</si>
  <si>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</si>
  <si>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</si>
  <si>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</si>
  <si>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</si>
  <si>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</si>
  <si>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</si>
  <si>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</si>
  <si>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</si>
  <si>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</si>
  <si>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</si>
  <si>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</si>
  <si>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</si>
  <si>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</si>
  <si>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</si>
  <si>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</si>
  <si>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</si>
  <si>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</si>
  <si>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</si>
  <si>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</si>
  <si>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</si>
  <si>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</si>
  <si>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</si>
  <si>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</si>
  <si>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</si>
  <si>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</si>
  <si>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</si>
  <si>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</si>
  <si>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</si>
  <si>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</si>
  <si>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</si>
  <si>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</si>
  <si>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</si>
  <si>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</si>
  <si>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</si>
  <si>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</si>
  <si>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</si>
  <si>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</si>
  <si>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</si>
  <si>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</si>
  <si>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</si>
  <si>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</si>
  <si>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</si>
  <si>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</si>
  <si>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</si>
  <si>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</si>
  <si>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</si>
  <si>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</si>
  <si>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</si>
  <si>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</si>
  <si>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</si>
  <si>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</si>
  <si>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</si>
  <si>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</si>
  <si>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</si>
  <si>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</si>
  <si>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</si>
  <si>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</si>
  <si>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</si>
  <si>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</si>
  <si>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</si>
  <si>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</si>
  <si>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</si>
  <si>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</si>
  <si>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</si>
  <si>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</si>
  <si>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</si>
  <si>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</si>
  <si>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</si>
  <si>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</si>
  <si>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</si>
  <si>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</si>
  <si>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</si>
  <si>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</si>
  <si>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</si>
  <si>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</si>
  <si>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</si>
  <si>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</si>
  <si>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</si>
  <si>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</si>
  <si>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</si>
  <si>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</si>
  <si>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</si>
  <si>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</si>
  <si>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</si>
  <si>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</si>
  <si>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</si>
  <si>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</si>
  <si>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</si>
  <si>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</si>
  <si>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</si>
  <si>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</si>
  <si>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</si>
  <si>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</si>
  <si>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</si>
  <si>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</si>
  <si>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</si>
  <si>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</si>
  <si>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</si>
  <si>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</si>
  <si>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</si>
  <si>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</si>
  <si>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</si>
  <si>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</si>
  <si>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</si>
  <si>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</si>
  <si>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</si>
  <si>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</si>
  <si>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</si>
  <si>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</si>
  <si>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</si>
  <si>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</si>
  <si>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</si>
  <si>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</si>
  <si>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</si>
  <si>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</si>
  <si>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</si>
  <si>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</si>
  <si>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</si>
  <si>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</si>
  <si>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</si>
  <si>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</si>
  <si>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</si>
  <si>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</si>
  <si>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</si>
  <si>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</si>
  <si>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</si>
  <si>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</si>
  <si>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</si>
  <si>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</si>
  <si>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</si>
  <si>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</si>
  <si>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</si>
  <si>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</si>
  <si>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</si>
  <si>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</si>
  <si>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</si>
  <si>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</si>
  <si>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</si>
  <si>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</si>
  <si>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</si>
  <si>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</si>
  <si>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</si>
  <si>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</si>
  <si>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</si>
  <si>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</si>
  <si>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</si>
  <si>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</si>
  <si>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</si>
  <si>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</si>
  <si>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</si>
  <si>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</si>
  <si>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</si>
  <si>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</si>
  <si>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</si>
  <si>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</si>
  <si>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</si>
  <si>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</si>
  <si>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</si>
  <si>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</si>
  <si>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</si>
  <si>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</si>
  <si>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</si>
  <si>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</si>
  <si>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</si>
  <si>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</si>
  <si>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</si>
  <si>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</si>
  <si>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</si>
  <si>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</si>
  <si>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</si>
  <si>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</si>
  <si>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</si>
  <si>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</si>
  <si>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</si>
  <si>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</si>
  <si>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</si>
  <si>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</si>
  <si>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</si>
  <si>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</si>
  <si>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</si>
  <si>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</si>
  <si>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</si>
  <si>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</si>
  <si>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</si>
  <si>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</si>
  <si>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</si>
  <si>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</si>
  <si>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</si>
  <si>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</si>
  <si>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</si>
  <si>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</si>
  <si>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</si>
  <si>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</si>
  <si>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</si>
  <si>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</si>
  <si>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</si>
  <si>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</si>
  <si>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</si>
  <si>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</si>
  <si>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</si>
  <si>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</si>
  <si>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</si>
  <si>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</si>
  <si>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</si>
  <si>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</si>
  <si>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</si>
  <si>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</si>
  <si>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</si>
  <si>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</si>
  <si>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</si>
  <si>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</si>
  <si>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</si>
  <si>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</si>
  <si>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</si>
  <si>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</si>
  <si>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</si>
  <si>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</si>
  <si>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</si>
  <si>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</si>
  <si>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</si>
  <si>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</si>
  <si>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</si>
  <si>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</si>
  <si>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</si>
  <si>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</si>
  <si>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</si>
  <si>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</si>
  <si>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</si>
  <si>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</si>
  <si>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</si>
  <si>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</si>
  <si>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</si>
  <si>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</si>
  <si>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</si>
  <si>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</si>
  <si>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</si>
  <si>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</si>
  <si>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</si>
  <si>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</si>
  <si>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</si>
  <si>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</si>
  <si>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</si>
  <si>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</si>
  <si>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</si>
  <si>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</si>
  <si>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</si>
  <si>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</si>
  <si>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</si>
  <si>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</si>
  <si>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</si>
  <si>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</si>
  <si>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</si>
  <si>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</si>
  <si>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</si>
  <si>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</si>
  <si>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</si>
  <si>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</si>
  <si>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</si>
  <si>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</si>
  <si>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</si>
  <si>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</si>
  <si>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</si>
  <si>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</si>
  <si>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</si>
  <si>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</si>
  <si>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</si>
  <si>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</si>
  <si>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</si>
  <si>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</si>
  <si>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</si>
  <si>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</si>
  <si>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</si>
  <si>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</si>
  <si>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</si>
  <si>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</si>
  <si>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</si>
  <si>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</si>
  <si>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</si>
  <si>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</si>
  <si>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</si>
  <si>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</si>
  <si>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</si>
  <si>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</si>
  <si>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</si>
  <si>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</si>
  <si>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</si>
  <si>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</si>
  <si>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</si>
  <si>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</si>
  <si>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</si>
  <si>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</si>
  <si>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</si>
  <si>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</si>
  <si>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</si>
  <si>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</si>
  <si>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</si>
  <si>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</si>
  <si>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</si>
  <si>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</si>
  <si>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</si>
  <si>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</si>
  <si>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</si>
  <si>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</si>
  <si>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</si>
  <si>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</si>
  <si>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</si>
  <si>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</si>
  <si>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</si>
  <si>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</si>
  <si>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</si>
  <si>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</si>
  <si>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</si>
  <si>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</si>
  <si>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</si>
  <si>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</si>
  <si>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</si>
  <si>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</si>
  <si>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</si>
  <si>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</si>
  <si>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</si>
  <si>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</si>
  <si>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</si>
  <si>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</si>
  <si>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</si>
  <si>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</si>
  <si>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</si>
  <si>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</si>
  <si>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</si>
  <si>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</si>
  <si>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</si>
  <si>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</si>
  <si>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</si>
  <si>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</si>
  <si>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</si>
  <si>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</si>
  <si>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</si>
  <si>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</si>
  <si>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</si>
  <si>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</si>
  <si>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</si>
  <si>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</si>
  <si>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</si>
  <si>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</si>
  <si>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</si>
  <si>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</si>
  <si>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</si>
  <si>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</si>
  <si>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</si>
  <si>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</si>
  <si>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</si>
  <si>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</si>
  <si>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</si>
  <si>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</si>
  <si>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</si>
  <si>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</si>
  <si>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</si>
  <si>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</si>
  <si>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</si>
  <si>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</si>
  <si>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</si>
  <si>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</si>
  <si>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</si>
  <si>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</si>
  <si>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</si>
  <si>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</si>
  <si>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</si>
  <si>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</si>
  <si>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</si>
  <si>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</si>
  <si>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</si>
  <si>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</si>
  <si>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</si>
  <si>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</si>
  <si>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</si>
  <si>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</si>
  <si>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</si>
  <si>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</si>
  <si>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</si>
  <si>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</si>
  <si>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</si>
  <si>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</si>
  <si>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</si>
  <si>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</si>
  <si>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</si>
  <si>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</si>
  <si>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</si>
  <si>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</si>
  <si>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</si>
  <si>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</si>
  <si>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</si>
  <si>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</si>
  <si>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</si>
  <si>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</si>
  <si>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</si>
  <si>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</si>
  <si>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</si>
  <si>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</si>
  <si>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</si>
  <si>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</si>
  <si>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</si>
  <si>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</si>
  <si>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</si>
  <si>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</si>
  <si>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</si>
  <si>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</si>
  <si>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</si>
  <si>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</si>
  <si>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</si>
  <si>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</si>
  <si>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</si>
  <si>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</si>
  <si>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</si>
  <si>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</si>
  <si>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</si>
  <si>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</si>
  <si>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</si>
  <si>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</si>
  <si>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</si>
  <si>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</si>
  <si>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</si>
  <si>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</si>
  <si>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</si>
  <si>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</si>
  <si>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</si>
  <si>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</si>
  <si>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</si>
  <si>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</si>
  <si>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</si>
  <si>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</si>
  <si>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</si>
  <si>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</si>
  <si>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</si>
  <si>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</si>
  <si>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</si>
  <si>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</si>
  <si>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</si>
  <si>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</si>
  <si>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</si>
  <si>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</si>
  <si>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</si>
  <si>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</si>
  <si>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</si>
  <si>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</si>
  <si>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</si>
  <si>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</si>
  <si>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</si>
  <si>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</si>
  <si>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</si>
  <si>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</si>
  <si>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</si>
  <si>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</si>
  <si>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</si>
  <si>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</si>
  <si>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</si>
  <si>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</si>
  <si>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</si>
  <si>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</si>
  <si>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</si>
  <si>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</si>
  <si>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</si>
  <si>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</si>
  <si>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</si>
  <si>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</si>
  <si>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</si>
  <si>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</si>
  <si>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</si>
  <si>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</si>
  <si>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</si>
  <si>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</si>
  <si>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</si>
  <si>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</si>
  <si>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</si>
  <si>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</si>
  <si>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</si>
  <si>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</si>
  <si>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</si>
  <si>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</si>
  <si>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</si>
  <si>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</si>
  <si>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</si>
  <si>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</si>
  <si>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</si>
  <si>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</si>
  <si>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</si>
  <si>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</si>
  <si>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</si>
  <si>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</si>
  <si>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</si>
  <si>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</si>
  <si>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</si>
  <si>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</si>
  <si>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</si>
  <si>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</si>
  <si>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</si>
  <si>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</si>
  <si>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</si>
  <si>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</si>
  <si>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</si>
  <si>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</si>
  <si>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</si>
  <si>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</si>
  <si>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</si>
  <si>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</si>
  <si>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</si>
  <si>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</si>
  <si>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</si>
  <si>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</si>
  <si>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</si>
  <si>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</si>
  <si>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</si>
  <si>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</si>
  <si>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</si>
  <si>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</si>
  <si>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</si>
  <si>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</si>
  <si>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</si>
  <si>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</si>
  <si>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</si>
  <si>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</si>
  <si>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</si>
  <si>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</si>
  <si>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</si>
  <si>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</si>
  <si>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</si>
  <si>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</si>
  <si>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</si>
  <si>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</si>
  <si>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</si>
  <si>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</si>
  <si>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</si>
  <si>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</si>
  <si>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</si>
  <si>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</si>
  <si>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</si>
  <si>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</si>
  <si>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</si>
  <si>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</si>
  <si>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</si>
  <si>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</si>
  <si>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</si>
  <si>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</si>
  <si>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</si>
  <si>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</si>
  <si>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</si>
  <si>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</si>
  <si>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</si>
  <si>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</si>
  <si>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</si>
  <si>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</si>
  <si>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</si>
  <si>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</si>
  <si>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</si>
  <si>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</si>
  <si>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</si>
  <si>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</si>
  <si>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</si>
  <si>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</si>
  <si>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</si>
  <si>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</si>
  <si>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</si>
  <si>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</si>
  <si>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</si>
  <si>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</si>
  <si>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</si>
  <si>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</si>
  <si>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</si>
  <si>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</si>
  <si>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</si>
  <si>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</si>
  <si>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</si>
  <si>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</si>
  <si>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</si>
  <si>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</si>
  <si>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</si>
  <si>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</si>
  <si>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</si>
  <si>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</si>
  <si>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</si>
  <si>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</si>
  <si>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</si>
  <si>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</si>
  <si>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</si>
  <si>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</si>
  <si>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</si>
  <si>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</si>
  <si>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</si>
  <si>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</si>
  <si>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</si>
  <si>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</si>
  <si>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</si>
  <si>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</si>
  <si>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</si>
  <si>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</si>
  <si>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</si>
  <si>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</si>
  <si>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</si>
  <si>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</si>
  <si>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</si>
  <si>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</si>
  <si>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</si>
  <si>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</si>
  <si>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</si>
  <si>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</si>
  <si>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</si>
  <si>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</si>
  <si>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</si>
  <si>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</si>
  <si>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</si>
  <si>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</si>
  <si>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</si>
  <si>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</si>
  <si>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</si>
  <si>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</si>
  <si>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</si>
  <si>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</si>
  <si>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</si>
  <si>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</si>
  <si>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</si>
  <si>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</si>
  <si>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</si>
  <si>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</si>
  <si>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</si>
  <si>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</si>
  <si>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</si>
  <si>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</si>
  <si>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</si>
  <si>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</si>
  <si>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</si>
  <si>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</si>
  <si>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</si>
  <si>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</si>
  <si>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</si>
  <si>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</si>
  <si>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</si>
  <si>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</si>
  <si>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</si>
  <si>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</si>
  <si>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</si>
  <si>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</si>
  <si>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</si>
  <si>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</si>
  <si>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</si>
  <si>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</si>
  <si>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</si>
  <si>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</si>
  <si>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</si>
  <si>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</si>
  <si>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</si>
  <si>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</si>
  <si>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</si>
  <si>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</si>
  <si>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</si>
  <si>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</si>
  <si>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</si>
  <si>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</si>
  <si>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</si>
  <si>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</si>
  <si>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</si>
  <si>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</si>
  <si>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</si>
  <si>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</si>
  <si>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</si>
  <si>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</si>
  <si>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</si>
  <si>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</si>
  <si>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</si>
  <si>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</si>
  <si>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</si>
  <si>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</si>
  <si>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</si>
  <si>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</si>
  <si>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</si>
  <si>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</si>
  <si>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</si>
  <si>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</si>
  <si>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</si>
  <si>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</si>
  <si>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</si>
  <si>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</si>
  <si>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</si>
  <si>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</si>
  <si>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</si>
  <si>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</si>
  <si>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</si>
  <si>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</si>
  <si>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</si>
  <si>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</si>
  <si>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</si>
  <si>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</si>
  <si>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</si>
  <si>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</si>
  <si>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</si>
  <si>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</si>
  <si>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</si>
  <si>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</si>
  <si>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</si>
  <si>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</si>
  <si>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</si>
  <si>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</si>
  <si>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</si>
  <si>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</si>
  <si>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</si>
  <si>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</si>
  <si>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</si>
  <si>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</si>
  <si>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</si>
  <si>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</si>
  <si>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</si>
  <si>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</si>
  <si>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</si>
  <si>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</si>
  <si>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</si>
  <si>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</si>
  <si>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</si>
  <si>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</si>
  <si>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</si>
  <si>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</si>
  <si>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</si>
  <si>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</si>
  <si>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</si>
  <si>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</si>
  <si>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</si>
  <si>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</si>
  <si>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</si>
  <si>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</si>
  <si>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</si>
  <si>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</si>
  <si>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</si>
  <si>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</si>
  <si>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</si>
  <si>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</si>
  <si>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</si>
  <si>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</si>
  <si>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</si>
  <si>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</si>
  <si>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</si>
  <si>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</si>
  <si>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</si>
  <si>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</si>
  <si>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</si>
  <si>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</si>
  <si>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</si>
  <si>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</si>
  <si>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</si>
  <si>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</si>
  <si>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</si>
  <si>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</si>
  <si>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</si>
  <si>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</si>
  <si>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</si>
  <si>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</si>
  <si>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</si>
  <si>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</si>
  <si>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</si>
  <si>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</si>
  <si>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</si>
  <si>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</si>
  <si>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</si>
  <si>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</si>
  <si>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</si>
  <si>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</si>
  <si>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</si>
  <si>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</si>
  <si>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</si>
  <si>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</si>
  <si>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</si>
  <si>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</si>
  <si>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</si>
  <si>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</si>
  <si>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</si>
  <si>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</si>
  <si>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</si>
  <si>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</si>
  <si>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</si>
  <si>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</si>
  <si>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</si>
  <si>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</si>
  <si>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</si>
  <si>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</si>
  <si>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</si>
  <si>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</si>
  <si>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</si>
  <si>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</si>
  <si>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</si>
  <si>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</si>
  <si>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</si>
  <si>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</si>
  <si>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</si>
  <si>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</si>
  <si>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</si>
  <si>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</si>
  <si>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</si>
  <si>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</si>
  <si>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</si>
  <si>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</si>
  <si>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</si>
  <si>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</si>
  <si>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</si>
  <si>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</si>
  <si>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</si>
  <si>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</si>
  <si>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</si>
  <si>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</si>
  <si>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</si>
  <si>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</si>
  <si>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</si>
  <si>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</si>
  <si>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</si>
  <si>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</si>
  <si>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</si>
  <si>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</si>
  <si>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</si>
  <si>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</si>
  <si>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</si>
  <si>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</si>
  <si>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</si>
  <si>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</si>
  <si>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</si>
  <si>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</si>
  <si>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</si>
  <si>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</si>
  <si>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</si>
  <si>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</si>
  <si>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</si>
  <si>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</si>
  <si>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</si>
  <si>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</si>
  <si>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</si>
  <si>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</si>
  <si>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</si>
  <si>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</si>
  <si>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</si>
  <si>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</si>
  <si>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</si>
  <si>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</si>
  <si>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</si>
  <si>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</si>
  <si>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</si>
  <si>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</si>
  <si>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</si>
  <si>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</si>
  <si>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</si>
  <si>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</si>
  <si>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</si>
  <si>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</si>
  <si>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</si>
  <si>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</si>
  <si>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</si>
  <si>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</si>
  <si>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</si>
  <si>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</si>
  <si>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</si>
  <si>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</si>
  <si>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</si>
  <si>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</si>
  <si>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</si>
  <si>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</si>
  <si>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</si>
  <si>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</si>
  <si>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</si>
  <si>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</si>
  <si>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</si>
  <si>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</si>
  <si>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</si>
  <si>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</si>
  <si>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</si>
  <si>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</si>
  <si>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</si>
  <si>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</si>
  <si>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</si>
  <si>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</si>
  <si>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</si>
  <si>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</si>
  <si>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</si>
  <si>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</si>
  <si>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</si>
  <si>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</si>
  <si>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</si>
  <si>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</si>
  <si>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</si>
  <si>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</si>
  <si>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</si>
  <si>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</si>
  <si>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</si>
  <si>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</si>
  <si>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</si>
  <si>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</si>
  <si>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</si>
  <si>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</si>
  <si>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</si>
  <si>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</si>
  <si>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</si>
  <si>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</si>
  <si>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</si>
  <si>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</si>
  <si>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</si>
  <si>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</si>
  <si>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</si>
  <si>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</si>
  <si>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</si>
  <si>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</si>
  <si>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</si>
  <si>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</si>
  <si>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</si>
  <si>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</si>
  <si>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</si>
  <si>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</si>
  <si>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</si>
  <si>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</si>
  <si>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</si>
  <si>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</si>
  <si>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</si>
  <si>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</si>
  <si>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</si>
  <si>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</si>
  <si>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</si>
  <si>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</si>
  <si>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</si>
  <si>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</si>
  <si>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</si>
  <si>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</si>
  <si>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</si>
  <si>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</si>
  <si>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</si>
  <si>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</si>
  <si>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</si>
  <si>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</si>
  <si>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</si>
  <si>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</si>
  <si>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</si>
  <si>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</si>
  <si>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</si>
  <si>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</si>
  <si>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</si>
  <si>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</si>
  <si>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</si>
  <si>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</si>
  <si>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</si>
  <si>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</si>
  <si>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</si>
  <si>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</si>
  <si>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</si>
  <si>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</si>
  <si>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</si>
  <si>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</si>
  <si>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</si>
  <si>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</si>
  <si>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</si>
  <si>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</si>
  <si>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</si>
  <si>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</si>
  <si>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</si>
  <si>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</si>
  <si>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</si>
  <si>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</si>
  <si>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</si>
  <si>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</si>
  <si>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</si>
  <si>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</si>
  <si>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</si>
  <si>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</si>
  <si>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</si>
  <si>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</si>
  <si>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</si>
  <si>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</si>
  <si>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</si>
  <si>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</si>
  <si>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</si>
  <si>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</si>
  <si>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</si>
  <si>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</si>
  <si>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</si>
  <si>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</si>
  <si>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</si>
  <si>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</si>
  <si>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</si>
  <si>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</si>
  <si>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</si>
  <si>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</si>
  <si>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</si>
  <si>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</si>
  <si>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</si>
  <si>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</si>
  <si>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</si>
  <si>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</si>
  <si>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</si>
  <si>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</si>
  <si>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</si>
  <si>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</si>
  <si>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</si>
  <si>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</si>
  <si>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</si>
  <si>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</si>
  <si>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</si>
  <si>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</si>
  <si>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</si>
  <si>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</si>
  <si>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</si>
  <si>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</si>
  <si>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</si>
  <si>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</si>
  <si>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</si>
  <si>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</si>
  <si>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</si>
  <si>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</si>
  <si>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</si>
  <si>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</si>
  <si>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</si>
  <si>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</si>
  <si>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</si>
  <si>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</si>
  <si>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</si>
  <si>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</si>
  <si>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</si>
  <si>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</si>
  <si>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</si>
  <si>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</si>
  <si>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</si>
  <si>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</si>
  <si>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</si>
  <si>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</si>
  <si>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</si>
  <si>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</si>
  <si>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</si>
  <si>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</si>
  <si>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</si>
  <si>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</si>
  <si>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</si>
  <si>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</si>
  <si>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</si>
  <si>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</si>
  <si>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</si>
  <si>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</si>
  <si>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</si>
  <si>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</si>
  <si>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</si>
  <si>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</si>
  <si>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</si>
  <si>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</si>
  <si>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</si>
  <si>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</si>
  <si>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</si>
  <si>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</si>
  <si>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</si>
  <si>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</si>
  <si>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</si>
  <si>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</si>
  <si>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</si>
  <si>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</si>
  <si>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</si>
  <si>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</si>
  <si>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</si>
  <si>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</si>
  <si>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</si>
  <si>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</si>
  <si>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</si>
  <si>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</si>
  <si>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</si>
  <si>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</si>
  <si>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</si>
  <si>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</si>
  <si>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</si>
  <si>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</si>
  <si>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</si>
  <si>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</si>
  <si>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</si>
  <si>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</si>
  <si>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</si>
  <si>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</si>
  <si>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</si>
  <si>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</si>
  <si>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</si>
  <si>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</si>
  <si>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</si>
  <si>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</si>
  <si>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</si>
  <si>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</si>
  <si>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</si>
  <si>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</si>
  <si>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</si>
  <si>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</si>
  <si>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</si>
  <si>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</si>
  <si>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</si>
  <si>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</si>
  <si>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</si>
  <si>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</si>
  <si>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</si>
  <si>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</si>
  <si>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</si>
  <si>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</si>
  <si>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</si>
  <si>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</si>
  <si>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</si>
  <si>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</si>
  <si>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</si>
  <si>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</si>
  <si>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</si>
  <si>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</si>
  <si>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</si>
  <si>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</si>
  <si>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</si>
  <si>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</si>
  <si>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</si>
  <si>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</si>
  <si>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</si>
  <si>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</si>
  <si>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</si>
  <si>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</si>
  <si>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</si>
  <si>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</si>
  <si>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</si>
  <si>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</si>
  <si>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</si>
  <si>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</si>
  <si>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</si>
  <si>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</si>
  <si>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</si>
  <si>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</si>
  <si>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</si>
  <si>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</si>
  <si>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</si>
  <si>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</si>
  <si>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</si>
  <si>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</si>
  <si>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</si>
  <si>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</si>
  <si>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</si>
  <si>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</si>
  <si>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</si>
  <si>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</si>
  <si>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</si>
  <si>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</si>
  <si>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</si>
  <si>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</si>
  <si>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</si>
  <si>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</si>
  <si>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</si>
  <si>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</si>
  <si>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</si>
  <si>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</si>
  <si>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</si>
  <si>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</si>
  <si>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</si>
  <si>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</si>
  <si>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</si>
  <si>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</si>
  <si>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</si>
  <si>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</si>
  <si>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</si>
  <si>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</si>
  <si>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</si>
  <si>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</si>
  <si>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</si>
  <si>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</si>
  <si>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</si>
  <si>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</si>
  <si>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</si>
  <si>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</si>
  <si>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</si>
  <si>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</si>
  <si>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</si>
  <si>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</si>
  <si>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</si>
  <si>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</si>
  <si>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</si>
  <si>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</si>
  <si>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</si>
  <si>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</si>
  <si>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</si>
  <si>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</si>
  <si>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</si>
  <si>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</si>
  <si>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</si>
  <si>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</si>
  <si>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</si>
  <si>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</si>
  <si>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</si>
  <si>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</si>
  <si>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</si>
  <si>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</si>
  <si>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</si>
  <si>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</si>
  <si>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</si>
  <si>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</si>
  <si>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</si>
  <si>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</si>
  <si>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</si>
  <si>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</si>
  <si>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</si>
  <si>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</si>
  <si>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</si>
  <si>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</si>
  <si>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</si>
  <si>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</si>
  <si>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</si>
  <si>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</si>
  <si>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</si>
  <si>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</si>
  <si>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</si>
  <si>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</si>
  <si>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</si>
  <si>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</si>
  <si>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</si>
  <si>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</si>
  <si>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</si>
  <si>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</si>
  <si>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</si>
  <si>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</si>
  <si>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</si>
  <si>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</si>
  <si>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</si>
  <si>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</si>
  <si>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</si>
  <si>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</si>
  <si>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</si>
  <si>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</si>
  <si>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</si>
  <si>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</si>
  <si>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</si>
  <si>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</si>
  <si>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</si>
  <si>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</si>
  <si>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</si>
  <si>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</si>
  <si>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</si>
  <si>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</si>
  <si>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</si>
  <si>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</si>
  <si>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</si>
  <si>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</si>
  <si>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</si>
  <si>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</si>
  <si>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</si>
  <si>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</si>
  <si>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</si>
  <si>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</si>
  <si>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</si>
  <si>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</si>
  <si>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</si>
  <si>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</si>
  <si>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</si>
  <si>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</si>
  <si>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</si>
  <si>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</si>
  <si>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</si>
  <si>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</si>
  <si>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</si>
  <si>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</si>
  <si>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</si>
  <si>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</si>
  <si>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</si>
  <si>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</si>
  <si>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</si>
  <si>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</si>
  <si>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</si>
  <si>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</si>
  <si>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</si>
  <si>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</si>
  <si>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</si>
  <si>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</si>
  <si>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</si>
  <si>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</si>
  <si>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</si>
  <si>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</si>
  <si>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</si>
  <si>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</si>
  <si>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</si>
  <si>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</si>
  <si>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</si>
  <si>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</si>
  <si>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</si>
  <si>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</si>
  <si>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</si>
  <si>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</si>
  <si>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</si>
  <si>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</si>
  <si>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</si>
  <si>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</si>
  <si>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</si>
  <si>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</si>
  <si>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</si>
  <si>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</si>
  <si>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</si>
  <si>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</si>
  <si>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</si>
  <si>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</si>
  <si>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</si>
  <si>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</si>
  <si>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</si>
  <si>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</si>
  <si>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</si>
  <si>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</si>
  <si>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</si>
  <si>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</si>
  <si>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</si>
  <si>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</si>
  <si>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</si>
  <si>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</si>
  <si>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</si>
  <si>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</si>
  <si>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</si>
  <si>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</si>
  <si>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</si>
  <si>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</si>
  <si>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</si>
  <si>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</si>
  <si>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</si>
  <si>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</si>
  <si>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</si>
  <si>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</si>
  <si>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</si>
  <si>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</si>
  <si>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</si>
  <si>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</si>
  <si>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</si>
  <si>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</si>
  <si>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</si>
  <si>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</si>
  <si>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</si>
  <si>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</si>
  <si>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</si>
  <si>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</si>
  <si>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</si>
  <si>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</si>
  <si>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</si>
  <si>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</si>
  <si>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</si>
  <si>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</si>
  <si>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</si>
  <si>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</si>
  <si>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</si>
  <si>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</si>
  <si>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</si>
  <si>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</si>
  <si>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</si>
  <si>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</si>
  <si>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</si>
  <si>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</si>
  <si>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</si>
  <si>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</si>
  <si>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</si>
  <si>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</si>
  <si>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</si>
  <si>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</si>
  <si>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</si>
  <si>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</si>
  <si>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</si>
  <si>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</si>
  <si>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</si>
  <si>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</si>
  <si>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</si>
  <si>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</si>
  <si>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</si>
  <si>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</si>
  <si>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</si>
  <si>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</si>
  <si>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</si>
  <si>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</si>
  <si>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</si>
  <si>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</si>
  <si>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</si>
  <si>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</si>
  <si>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</si>
  <si>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</si>
  <si>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</si>
  <si>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</si>
  <si>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</si>
  <si>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</si>
  <si>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</si>
  <si>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</si>
  <si>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</si>
  <si>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</si>
  <si>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</si>
  <si>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</si>
  <si>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</si>
  <si>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</si>
  <si>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</si>
  <si>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</si>
  <si>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</si>
  <si>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</si>
  <si>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</si>
  <si>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</si>
  <si>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</si>
  <si>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</si>
  <si>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</si>
  <si>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</si>
  <si>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</si>
  <si>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</si>
  <si>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</si>
  <si>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</si>
  <si>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</si>
  <si>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</si>
  <si>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</si>
  <si>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</si>
  <si>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</si>
  <si>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</si>
  <si>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</si>
  <si>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</si>
  <si>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</si>
  <si>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</si>
  <si>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</si>
  <si>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</si>
  <si>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</si>
  <si>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</si>
  <si>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</si>
  <si>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</si>
  <si>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</si>
  <si>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</si>
  <si>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</si>
  <si>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</si>
  <si>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</si>
  <si>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</si>
  <si>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</si>
  <si>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</si>
  <si>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</si>
  <si>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</si>
  <si>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</si>
  <si>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</si>
  <si>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</si>
  <si>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</si>
  <si>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</si>
  <si>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</si>
  <si>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</si>
  <si>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</si>
  <si>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</si>
  <si>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</si>
  <si>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</si>
  <si>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</si>
  <si>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</si>
  <si>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</si>
  <si>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</si>
  <si>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</si>
  <si>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</si>
  <si>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</si>
  <si>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</si>
  <si>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</si>
  <si>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</si>
  <si>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</si>
  <si>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</si>
  <si>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</si>
  <si>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</si>
  <si>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</si>
  <si>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</si>
  <si>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</si>
  <si>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</si>
  <si>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</si>
  <si>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</si>
  <si>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</si>
  <si>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</si>
  <si>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</si>
  <si>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</si>
  <si>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</si>
  <si>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</si>
  <si>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</si>
  <si>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</si>
  <si>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</si>
  <si>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</si>
  <si>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</si>
  <si>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</si>
  <si>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</si>
  <si>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</si>
  <si>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</si>
  <si>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</si>
  <si>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</si>
  <si>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</si>
  <si>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</si>
  <si>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</si>
  <si>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</si>
  <si>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</si>
  <si>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</si>
  <si>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</si>
  <si>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</si>
  <si>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</si>
  <si>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</si>
  <si>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</si>
  <si>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</si>
  <si>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</si>
  <si>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</si>
  <si>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</si>
  <si>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</si>
  <si>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</si>
  <si>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</si>
  <si>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</si>
  <si>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</si>
  <si>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</si>
  <si>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</si>
  <si>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</si>
  <si>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</si>
  <si>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</si>
  <si>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</si>
  <si>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</si>
  <si>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</si>
  <si>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</si>
  <si>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</si>
  <si>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</si>
  <si>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</si>
  <si>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</si>
  <si>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</si>
  <si>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</si>
  <si>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</si>
  <si>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</si>
  <si>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</si>
  <si>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</si>
  <si>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</si>
  <si>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</si>
  <si>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</si>
  <si>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</si>
  <si>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</si>
  <si>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</si>
  <si>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</si>
  <si>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</si>
  <si>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</si>
  <si>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</si>
  <si>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</si>
  <si>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</si>
  <si>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</si>
  <si>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</si>
  <si>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</si>
  <si>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</si>
  <si>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</si>
  <si>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</si>
  <si>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</si>
  <si>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</si>
  <si>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</si>
  <si>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</si>
  <si>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</si>
  <si>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</si>
  <si>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</si>
  <si>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</si>
  <si>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</si>
  <si>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</si>
  <si>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</si>
  <si>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</si>
  <si>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</si>
  <si>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</si>
  <si>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</si>
  <si>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</si>
  <si>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</si>
  <si>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</si>
  <si>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</si>
  <si>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</si>
  <si>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</si>
  <si>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</si>
  <si>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</si>
  <si>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</si>
  <si>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</si>
  <si>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</si>
  <si>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</si>
  <si>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</si>
  <si>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</si>
  <si>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</si>
  <si>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</si>
  <si>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</si>
  <si>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</si>
  <si>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</si>
  <si>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</si>
  <si>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</si>
  <si>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</si>
  <si>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</si>
  <si>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</si>
  <si>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</si>
  <si>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</si>
  <si>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</si>
  <si>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</si>
  <si>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</si>
  <si>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</si>
  <si>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</si>
  <si>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</si>
  <si>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</si>
  <si>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</si>
  <si>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</si>
  <si>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</si>
  <si>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</si>
  <si>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</si>
  <si>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</si>
  <si>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</si>
  <si>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</si>
  <si>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</si>
  <si>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</si>
  <si>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</si>
  <si>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</si>
  <si>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</si>
  <si>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</si>
  <si>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</si>
  <si>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</si>
  <si>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</si>
  <si>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</si>
  <si>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</si>
  <si>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</si>
  <si>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</si>
  <si>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</si>
  <si>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</si>
  <si>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</si>
  <si>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</si>
  <si>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</si>
  <si>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</si>
  <si>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</si>
  <si>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</si>
  <si>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</si>
  <si>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</si>
  <si>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</si>
  <si>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</si>
  <si>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</si>
  <si>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</si>
  <si>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</si>
  <si>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</si>
  <si>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</si>
  <si>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</si>
  <si>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</si>
  <si>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</si>
  <si>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</si>
  <si>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</si>
  <si>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</si>
  <si>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</si>
  <si>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</si>
  <si>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</si>
  <si>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</si>
  <si>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</si>
  <si>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</si>
  <si>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</si>
  <si>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</si>
  <si>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</si>
  <si>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</si>
  <si>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</si>
  <si>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</si>
  <si>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</si>
  <si>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</si>
  <si>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</si>
  <si>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</si>
  <si>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</si>
  <si>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</si>
  <si>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</si>
  <si>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</si>
  <si>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</si>
  <si>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</si>
  <si>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</si>
  <si>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</si>
  <si>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</si>
  <si>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</si>
  <si>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</si>
  <si>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</si>
  <si>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</si>
  <si>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</si>
  <si>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</si>
  <si>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</si>
  <si>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</si>
  <si>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</si>
  <si>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</si>
  <si>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</si>
  <si>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</si>
  <si>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</si>
  <si>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</si>
  <si>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</si>
  <si>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</si>
  <si>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</si>
  <si>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</si>
  <si>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</si>
  <si>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</si>
  <si>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</si>
  <si>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</si>
  <si>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</si>
  <si>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</si>
  <si>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</si>
  <si>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</si>
  <si>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</si>
  <si>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</si>
  <si>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</si>
  <si>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</si>
  <si>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</si>
  <si>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</si>
  <si>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</si>
  <si>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</si>
  <si>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</si>
  <si>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</si>
  <si>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</si>
  <si>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</si>
  <si>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</si>
  <si>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</si>
  <si>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</si>
  <si>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</si>
  <si>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</si>
  <si>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</si>
  <si>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</si>
  <si>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</si>
  <si>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</si>
  <si>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</si>
  <si>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</si>
  <si>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</si>
  <si>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</si>
  <si>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</si>
  <si>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</si>
  <si>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</si>
  <si>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</si>
  <si>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</si>
  <si>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</si>
  <si>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</si>
  <si>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</si>
  <si>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</si>
  <si>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</si>
  <si>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</si>
  <si>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</si>
  <si>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</si>
  <si>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</si>
  <si>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</si>
  <si>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</si>
  <si>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</si>
  <si>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</si>
  <si>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</si>
  <si>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</si>
  <si>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</si>
  <si>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</si>
  <si>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</si>
  <si>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</si>
  <si>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</si>
  <si>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</si>
  <si>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</si>
  <si>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</si>
  <si>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</si>
  <si>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</si>
  <si>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</si>
  <si>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</si>
  <si>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</si>
  <si>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</si>
  <si>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</si>
  <si>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</si>
  <si>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</si>
  <si>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</si>
  <si>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</si>
  <si>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</si>
  <si>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</si>
  <si>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</si>
  <si>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</si>
  <si>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</si>
  <si>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</si>
  <si>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</si>
  <si>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</si>
  <si>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</si>
  <si>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</si>
  <si>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</si>
  <si>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</si>
  <si>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</si>
  <si>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</si>
  <si>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</si>
  <si>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</si>
  <si>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</si>
  <si>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</si>
  <si>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</si>
  <si>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</si>
  <si>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</si>
  <si>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</si>
  <si>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</si>
  <si>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</si>
  <si>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</si>
  <si>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</si>
  <si>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</si>
  <si>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</si>
  <si>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</si>
  <si>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</si>
  <si>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</si>
  <si>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</si>
  <si>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</si>
  <si>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</si>
  <si>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</si>
  <si>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</si>
  <si>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</si>
  <si>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</si>
  <si>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</si>
  <si>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</si>
  <si>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</si>
  <si>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</si>
  <si>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</si>
  <si>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</si>
  <si>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</si>
  <si>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</si>
  <si>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</si>
  <si>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</si>
  <si>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</si>
  <si>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</si>
  <si>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</si>
  <si>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</si>
  <si>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</si>
  <si>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</si>
  <si>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</si>
  <si>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</si>
  <si>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</si>
  <si>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</si>
  <si>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</si>
  <si>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</si>
  <si>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</si>
  <si>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</si>
  <si>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</si>
  <si>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</si>
  <si>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</si>
  <si>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</si>
  <si>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</si>
  <si>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</si>
  <si>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</si>
  <si>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</si>
  <si>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</si>
  <si>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</si>
  <si>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</si>
  <si>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</si>
  <si>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</si>
  <si>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</si>
  <si>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</si>
  <si>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</si>
  <si>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</si>
  <si>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</si>
  <si>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</si>
  <si>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</si>
  <si>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</si>
  <si>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</si>
  <si>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</si>
  <si>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</si>
  <si>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</si>
  <si>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</si>
  <si>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</si>
  <si>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</si>
  <si>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</si>
  <si>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</si>
  <si>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</si>
  <si>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</si>
  <si>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</si>
  <si>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</si>
  <si>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</si>
  <si>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</si>
  <si>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</si>
  <si>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</si>
  <si>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</si>
  <si>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</si>
  <si>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</si>
  <si>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</si>
  <si>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</si>
  <si>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</si>
  <si>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</si>
  <si>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</si>
  <si>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</si>
  <si>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</si>
  <si>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</si>
  <si>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</si>
  <si>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</si>
  <si>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</si>
  <si>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</si>
  <si>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</si>
  <si>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</si>
  <si>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</si>
  <si>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</si>
  <si>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</si>
  <si>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</si>
  <si>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</si>
  <si>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</si>
  <si>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</si>
  <si>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</si>
  <si>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</si>
  <si>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</si>
  <si>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</si>
  <si>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</si>
  <si>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</si>
  <si>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</si>
  <si>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</si>
  <si>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</si>
  <si>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</si>
  <si>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</si>
  <si>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</si>
  <si>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</si>
  <si>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</si>
  <si>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</si>
  <si>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</si>
  <si>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</si>
  <si>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</si>
  <si>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</si>
  <si>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</si>
  <si>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</si>
  <si>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</si>
  <si>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</si>
  <si>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</si>
  <si>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</si>
  <si>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</si>
  <si>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</si>
  <si>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</si>
  <si>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</si>
  <si>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</si>
  <si>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</si>
  <si>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</si>
  <si>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</si>
  <si>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</si>
  <si>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</si>
  <si>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</si>
  <si>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</si>
  <si>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</si>
  <si>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</si>
  <si>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</si>
  <si>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</si>
  <si>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</si>
  <si>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</si>
  <si>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</si>
  <si>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</si>
  <si>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</si>
  <si>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</si>
  <si>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</si>
  <si>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</si>
  <si>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</si>
  <si>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</si>
  <si>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</si>
  <si>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</si>
  <si>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</si>
  <si>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</si>
  <si>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</si>
  <si>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</si>
  <si>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</si>
  <si>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</si>
  <si>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</si>
  <si>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</si>
  <si>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</si>
  <si>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</si>
  <si>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</si>
  <si>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</si>
  <si>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</si>
  <si>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</si>
  <si>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</si>
  <si>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</si>
  <si>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</si>
  <si>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</si>
  <si>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</si>
  <si>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</si>
  <si>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</si>
  <si>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</si>
  <si>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</si>
  <si>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</si>
  <si>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</si>
  <si>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</si>
  <si>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</si>
  <si>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</si>
  <si>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</si>
  <si>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</si>
  <si>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</si>
  <si>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</si>
  <si>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</si>
  <si>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</si>
  <si>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</si>
  <si>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</si>
  <si>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</si>
  <si>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</si>
  <si>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</si>
  <si>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</si>
  <si>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</si>
  <si>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</si>
  <si>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</si>
  <si>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</si>
  <si>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</si>
  <si>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</si>
  <si>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</si>
  <si>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</si>
  <si>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</si>
  <si>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</si>
  <si>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</si>
  <si>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</si>
  <si>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</si>
  <si>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</si>
  <si>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</si>
  <si>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</si>
  <si>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</si>
  <si>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</si>
  <si>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</si>
  <si>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</si>
  <si>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</si>
  <si>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</si>
  <si>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</si>
  <si>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</si>
  <si>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</si>
  <si>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</si>
  <si>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</si>
  <si>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</si>
  <si>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</si>
  <si>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</si>
  <si>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</si>
  <si>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</si>
  <si>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</si>
  <si>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</si>
  <si>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</si>
  <si>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</si>
  <si>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</si>
  <si>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</si>
  <si>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</si>
  <si>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</si>
  <si>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</si>
  <si>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</si>
  <si>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</si>
  <si>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</si>
  <si>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</si>
  <si>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</si>
  <si>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</si>
  <si>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</si>
  <si>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</si>
  <si>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</si>
  <si>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</si>
  <si>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</si>
  <si>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</si>
  <si>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</si>
  <si>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</si>
  <si>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</si>
  <si>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</si>
  <si>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</si>
  <si>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</si>
  <si>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</si>
  <si>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</si>
  <si>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</si>
  <si>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</si>
  <si>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</si>
  <si>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</si>
  <si>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</si>
  <si>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</si>
  <si>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</si>
  <si>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</si>
  <si>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</si>
  <si>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</si>
  <si>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</si>
  <si>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</si>
  <si>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</si>
  <si>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</si>
  <si>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</si>
  <si>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</si>
  <si>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</si>
  <si>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</si>
  <si>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</si>
  <si>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</si>
  <si>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</si>
  <si>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</si>
  <si>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</si>
  <si>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</si>
  <si>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</si>
  <si>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</si>
  <si>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</si>
  <si>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</si>
  <si>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</si>
  <si>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</si>
  <si>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</si>
  <si>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</si>
  <si>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</si>
  <si>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</si>
  <si>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</si>
  <si>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</si>
  <si>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</si>
  <si>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</si>
  <si>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</si>
  <si>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</si>
  <si>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</si>
  <si>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</si>
  <si>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</si>
  <si>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</si>
  <si>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</si>
  <si>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</si>
  <si>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</si>
  <si>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</si>
  <si>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</si>
  <si>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</si>
  <si>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</si>
  <si>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</si>
  <si>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</si>
  <si>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</si>
  <si>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</si>
  <si>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</si>
  <si>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</si>
  <si>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</si>
  <si>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</si>
  <si>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</si>
  <si>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</si>
  <si>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</si>
  <si>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</si>
  <si>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</si>
  <si>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</si>
  <si>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</si>
  <si>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</si>
  <si>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</si>
  <si>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</si>
  <si>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</si>
  <si>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</si>
  <si>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</si>
  <si>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</si>
  <si>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</si>
  <si>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</si>
  <si>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</si>
  <si>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</si>
  <si>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</si>
  <si>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</si>
  <si>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</si>
  <si>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</si>
  <si>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</si>
  <si>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</si>
  <si>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</si>
  <si>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</si>
  <si>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</si>
  <si>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</si>
  <si>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</si>
  <si>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</si>
  <si>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</si>
  <si>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</si>
  <si>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</si>
  <si>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</si>
  <si>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</si>
  <si>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</si>
  <si>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</si>
  <si>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</si>
  <si>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</si>
  <si>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</si>
  <si>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</si>
  <si>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</si>
  <si>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</si>
  <si>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</si>
  <si>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</si>
  <si>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</si>
  <si>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</si>
  <si>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</si>
  <si>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</si>
  <si>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</si>
  <si>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</si>
  <si>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</si>
  <si>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</si>
  <si>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</si>
  <si>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</si>
  <si>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</si>
  <si>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</si>
  <si>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</si>
  <si>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</si>
  <si>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</si>
  <si>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</si>
  <si>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</si>
  <si>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</si>
  <si>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</si>
  <si>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</si>
  <si>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</si>
  <si>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</si>
  <si>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</si>
  <si>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</si>
  <si>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</si>
  <si>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</si>
  <si>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</si>
  <si>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</si>
  <si>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</si>
  <si>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</si>
  <si>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</si>
  <si>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</si>
  <si>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</si>
  <si>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</si>
  <si>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</si>
  <si>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</si>
  <si>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</si>
  <si>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</si>
  <si>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</si>
  <si>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</si>
  <si>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</si>
  <si>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</si>
  <si>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</si>
  <si>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</si>
  <si>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</si>
  <si>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</si>
  <si>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</si>
  <si>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</si>
  <si>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</si>
  <si>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</si>
  <si>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</si>
  <si>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</si>
  <si>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</si>
  <si>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</si>
  <si>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</si>
  <si>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</si>
  <si>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</si>
  <si>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</si>
  <si>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</si>
  <si>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</si>
  <si>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</si>
  <si>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</si>
  <si>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</si>
  <si>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</si>
  <si>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</si>
  <si>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</si>
  <si>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</si>
  <si>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</si>
  <si>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</si>
  <si>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</si>
  <si>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</si>
  <si>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</si>
  <si>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</si>
  <si>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</si>
  <si>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</si>
  <si>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</si>
  <si>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</si>
  <si>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</si>
  <si>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</si>
  <si>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</si>
  <si>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</si>
  <si>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</si>
  <si>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</si>
  <si>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</si>
  <si>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</si>
  <si>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</si>
  <si>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</si>
  <si>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</si>
  <si>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</si>
  <si>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</si>
  <si>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</si>
  <si>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</si>
  <si>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</si>
  <si>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</si>
  <si>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</si>
  <si>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</si>
  <si>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</si>
  <si>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</si>
  <si>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</si>
  <si>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</si>
  <si>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</si>
  <si>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</si>
  <si>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</si>
  <si>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</si>
  <si>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</si>
  <si>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</si>
  <si>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</si>
  <si>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</si>
  <si>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</si>
  <si>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</si>
  <si>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</si>
  <si>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</si>
  <si>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</si>
  <si>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</si>
  <si>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</si>
  <si>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</si>
  <si>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</si>
  <si>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</si>
  <si>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</si>
  <si>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</si>
  <si>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</si>
  <si>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</si>
  <si>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</si>
  <si>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</si>
  <si>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</si>
  <si>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</si>
  <si>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</si>
  <si>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</si>
  <si>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</si>
  <si>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</si>
  <si>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</si>
  <si>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</si>
  <si>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</si>
  <si>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</si>
  <si>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</si>
  <si>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</si>
  <si>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</si>
  <si>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</si>
  <si>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</si>
  <si>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</si>
  <si>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</si>
  <si>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</si>
  <si>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</si>
  <si>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</si>
  <si>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</si>
  <si>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</si>
  <si>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</si>
  <si>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</si>
  <si>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</si>
  <si>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</si>
  <si>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</si>
  <si>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</si>
  <si>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</si>
  <si>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</si>
  <si>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</si>
  <si>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</si>
  <si>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</si>
  <si>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</si>
  <si>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</si>
  <si>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</si>
  <si>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</si>
  <si>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</si>
  <si>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</si>
  <si>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</si>
  <si>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</si>
  <si>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</si>
  <si>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</si>
  <si>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</si>
  <si>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</si>
  <si>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</si>
  <si>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</si>
  <si>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</si>
  <si>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</si>
  <si>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</si>
  <si>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</si>
  <si>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</si>
  <si>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</si>
  <si>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</si>
  <si>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</si>
  <si>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</si>
  <si>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</si>
  <si>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</si>
  <si>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</si>
  <si>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</si>
  <si>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</si>
  <si>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</si>
  <si>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</si>
  <si>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</si>
  <si>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</si>
  <si>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</si>
  <si>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</si>
  <si>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</si>
  <si>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</si>
  <si>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</si>
  <si>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</si>
  <si>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</si>
  <si>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</si>
  <si>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</si>
  <si>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</si>
  <si>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</si>
  <si>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</si>
  <si>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</si>
  <si>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</si>
  <si>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</si>
  <si>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</si>
  <si>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</si>
  <si>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</si>
  <si>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</si>
  <si>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</si>
  <si>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</si>
  <si>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</si>
  <si>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</si>
  <si>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</si>
  <si>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</si>
  <si>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</si>
  <si>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</si>
  <si>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</si>
  <si>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</si>
  <si>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</si>
  <si>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</si>
  <si>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</si>
  <si>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</si>
  <si>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</si>
  <si>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</si>
  <si>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</si>
  <si>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</si>
  <si>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</si>
  <si>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</si>
  <si>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</si>
  <si>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</si>
  <si>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</si>
  <si>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</si>
  <si>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</si>
  <si>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</si>
  <si>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</si>
  <si>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</si>
  <si>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</si>
  <si>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</si>
  <si>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</si>
  <si>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</si>
  <si>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</si>
  <si>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</si>
  <si>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</si>
  <si>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</si>
  <si>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</si>
  <si>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</si>
  <si>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</si>
  <si>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</si>
  <si>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</si>
  <si>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</si>
  <si>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</si>
  <si>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</si>
  <si>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</si>
  <si>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</si>
  <si>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</si>
  <si>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</si>
  <si>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</si>
  <si>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</si>
  <si>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</si>
  <si>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</si>
  <si>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</si>
  <si>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</si>
  <si>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</si>
  <si>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</si>
  <si>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</si>
  <si>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</si>
  <si>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</si>
  <si>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</si>
  <si>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</si>
  <si>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</si>
  <si>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</si>
  <si>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</si>
  <si>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</si>
  <si>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</si>
  <si>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</si>
  <si>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</si>
  <si>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</si>
  <si>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</si>
  <si>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</si>
  <si>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</si>
  <si>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</si>
  <si>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</si>
  <si>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</si>
  <si>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</si>
  <si>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</si>
  <si>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</si>
  <si>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</si>
  <si>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</si>
  <si>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</si>
  <si>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</si>
  <si>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</si>
  <si>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</si>
  <si>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</si>
  <si>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</si>
  <si>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</si>
  <si>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</si>
  <si>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</si>
  <si>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</si>
  <si>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</si>
  <si>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</si>
  <si>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</si>
  <si>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</si>
  <si>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</si>
  <si>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</si>
  <si>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</si>
  <si>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</si>
  <si>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</si>
  <si>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</si>
  <si>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</si>
  <si>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</si>
  <si>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</si>
  <si>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</si>
  <si>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</si>
  <si>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</si>
  <si>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</si>
  <si>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</si>
  <si>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</si>
  <si>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</si>
  <si>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</si>
  <si>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</si>
  <si>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</si>
  <si>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</si>
  <si>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</si>
  <si>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</si>
  <si>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</si>
  <si>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</si>
  <si>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</si>
  <si>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</si>
  <si>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</si>
  <si>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</si>
  <si>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</si>
  <si>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</si>
  <si>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</si>
  <si>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</si>
  <si>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</si>
  <si>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</si>
  <si>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</si>
  <si>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</si>
  <si>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</si>
  <si>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</si>
  <si>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</si>
  <si>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</si>
  <si>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</si>
  <si>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</si>
  <si>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</si>
  <si>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</si>
  <si>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</si>
  <si>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</si>
  <si>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</si>
  <si>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</si>
  <si>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</si>
  <si>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</si>
  <si>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</si>
  <si>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</si>
  <si>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</si>
  <si>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</si>
  <si>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</si>
  <si>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</si>
  <si>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</si>
  <si>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</si>
  <si>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</si>
  <si>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</si>
  <si>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</si>
  <si>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</si>
  <si>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</si>
  <si>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</si>
  <si>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</si>
  <si>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</si>
  <si>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</si>
  <si>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</si>
  <si>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</si>
  <si>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</si>
  <si>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</si>
  <si>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</si>
  <si>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</si>
  <si>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</si>
  <si>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</si>
  <si>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</si>
  <si>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</si>
  <si>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</si>
  <si>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</si>
  <si>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</si>
  <si>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</si>
  <si>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</si>
  <si>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</si>
  <si>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</si>
  <si>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</si>
  <si>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</si>
  <si>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</si>
  <si>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</si>
  <si>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</si>
  <si>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</si>
  <si>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</si>
  <si>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</si>
  <si>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</si>
  <si>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</si>
  <si>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</si>
  <si>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</si>
  <si>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</si>
  <si>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</si>
  <si>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</si>
  <si>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</si>
  <si>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</si>
  <si>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</si>
  <si>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</si>
  <si>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</si>
  <si>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</si>
  <si>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</si>
  <si>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</si>
  <si>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</si>
  <si>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</si>
  <si>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</si>
  <si>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</si>
  <si>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</si>
  <si>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</si>
  <si>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</si>
  <si>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</si>
  <si>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</si>
  <si>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</si>
  <si>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</si>
  <si>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</si>
  <si>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</si>
  <si>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</si>
  <si>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</si>
  <si>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</si>
  <si>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</si>
  <si>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</si>
  <si>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</si>
  <si>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</si>
  <si>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</si>
  <si>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</si>
  <si>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</si>
  <si>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</si>
  <si>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</si>
  <si>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</si>
  <si>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</si>
  <si>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</si>
  <si>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</si>
  <si>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</si>
  <si>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</si>
  <si>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</si>
  <si>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</si>
  <si>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</si>
  <si>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</si>
  <si>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</si>
  <si>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</si>
  <si>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</si>
  <si>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</si>
  <si>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</si>
  <si>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</si>
  <si>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</si>
  <si>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</si>
  <si>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</si>
  <si>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</si>
  <si>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</si>
  <si>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</si>
  <si>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</si>
  <si>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</si>
  <si>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</si>
  <si>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</si>
  <si>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</si>
  <si>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</si>
  <si>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</si>
  <si>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</si>
  <si>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</si>
  <si>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</si>
  <si>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</si>
  <si>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</si>
  <si>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</si>
  <si>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</si>
  <si>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</si>
  <si>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</si>
  <si>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</si>
  <si>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</si>
  <si>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</si>
  <si>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</si>
  <si>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</si>
  <si>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</si>
  <si>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</si>
  <si>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</si>
  <si>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</si>
  <si>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</si>
  <si>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</si>
  <si>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</si>
  <si>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</si>
  <si>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</si>
  <si>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</si>
  <si>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</si>
  <si>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</si>
  <si>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</si>
  <si>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</si>
  <si>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</si>
  <si>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</si>
  <si>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</si>
  <si>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</si>
  <si>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</si>
  <si>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</si>
  <si>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</si>
  <si>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</si>
  <si>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</si>
  <si>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</si>
  <si>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</si>
  <si>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</si>
  <si>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</si>
  <si>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</si>
  <si>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</si>
  <si>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</si>
  <si>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</si>
  <si>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</si>
  <si>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</si>
  <si>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</si>
  <si>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</si>
  <si>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</si>
  <si>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</si>
  <si>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</si>
  <si>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</si>
  <si>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</si>
  <si>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</si>
  <si>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</si>
  <si>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</si>
  <si>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</si>
  <si>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</si>
  <si>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</si>
  <si>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</si>
  <si>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</si>
  <si>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</si>
  <si>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</si>
  <si>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</si>
  <si>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</si>
  <si>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</si>
  <si>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</si>
  <si>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</si>
  <si>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</si>
  <si>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</si>
  <si>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</si>
  <si>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</si>
  <si>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</si>
  <si>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</si>
  <si>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</si>
  <si>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</si>
  <si>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</si>
  <si>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</si>
  <si>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</si>
  <si>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</si>
  <si>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</si>
  <si>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</si>
  <si>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</si>
  <si>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</si>
  <si>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</si>
  <si>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</si>
  <si>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</si>
  <si>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</si>
  <si>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</si>
  <si>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</si>
  <si>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</si>
  <si>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</si>
  <si>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</si>
  <si>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</si>
  <si>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</si>
  <si>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</si>
  <si>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</si>
  <si>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</si>
  <si>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</si>
  <si>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</si>
  <si>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</si>
  <si>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</si>
  <si>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</si>
  <si>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</si>
  <si>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</si>
  <si>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</si>
  <si>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</si>
  <si>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</si>
  <si>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</si>
  <si>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</si>
  <si>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</si>
  <si>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</si>
  <si>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</si>
  <si>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</si>
  <si>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</si>
  <si>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</si>
  <si>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</si>
  <si>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</si>
  <si>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</si>
  <si>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</si>
  <si>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</si>
  <si>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</si>
  <si>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</si>
  <si>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</si>
  <si>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</si>
  <si>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</si>
  <si>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</si>
  <si>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</si>
  <si>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</si>
  <si>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</si>
  <si>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</si>
  <si>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</si>
  <si>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</si>
  <si>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</si>
  <si>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</si>
  <si>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</si>
  <si>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</si>
  <si>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</si>
  <si>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</si>
  <si>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</si>
  <si>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</si>
  <si>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</si>
  <si>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</si>
  <si>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</si>
  <si>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</si>
  <si>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</si>
  <si>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</si>
  <si>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</si>
  <si>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</si>
  <si>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</si>
  <si>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</si>
  <si>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</si>
  <si>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</si>
  <si>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</si>
  <si>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</si>
  <si>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</si>
  <si>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</si>
  <si>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</si>
  <si>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</si>
  <si>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</si>
  <si>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</si>
  <si>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</si>
  <si>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</si>
  <si>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</si>
  <si>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</si>
  <si>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</si>
  <si>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</si>
  <si>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</si>
  <si>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</si>
  <si>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</si>
  <si>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</si>
  <si>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</si>
  <si>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</si>
  <si>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</si>
  <si>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</si>
  <si>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</si>
  <si>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</si>
  <si>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</si>
  <si>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</si>
  <si>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</si>
  <si>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</si>
  <si>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</si>
  <si>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</si>
  <si>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</si>
  <si>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</si>
  <si>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</si>
  <si>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</si>
  <si>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</si>
  <si>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</si>
  <si>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</si>
  <si>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</si>
  <si>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</si>
  <si>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</si>
  <si>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</si>
  <si>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</si>
  <si>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</si>
  <si>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</si>
  <si>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</si>
  <si>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</si>
  <si>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</si>
  <si>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</si>
  <si>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</si>
  <si>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</si>
  <si>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</si>
  <si>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</si>
  <si>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</si>
  <si>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</si>
  <si>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</si>
  <si>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</si>
  <si>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</si>
  <si>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</si>
  <si>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</si>
  <si>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</si>
  <si>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</si>
  <si>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</si>
  <si>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</si>
  <si>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</si>
  <si>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</si>
  <si>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</si>
  <si>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</si>
  <si>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</si>
  <si>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</si>
  <si>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</si>
  <si>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</si>
  <si>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</si>
  <si>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</si>
  <si>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</si>
  <si>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</si>
  <si>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</si>
  <si>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</si>
  <si>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</si>
  <si>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</si>
  <si>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</si>
  <si>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</si>
  <si>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</si>
  <si>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</si>
  <si>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</si>
  <si>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</si>
  <si>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</si>
  <si>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</si>
  <si>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</si>
  <si>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</si>
  <si>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</si>
  <si>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</si>
  <si>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</si>
  <si>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</si>
  <si>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</si>
  <si>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</si>
  <si>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</si>
  <si>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</si>
  <si>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</si>
  <si>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</si>
  <si>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</si>
  <si>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</si>
  <si>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</si>
  <si>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</si>
  <si>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</si>
  <si>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</si>
  <si>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</si>
  <si>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</si>
  <si>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</si>
  <si>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</si>
  <si>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</si>
  <si>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</si>
  <si>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</si>
  <si>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</si>
  <si>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</si>
  <si>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</si>
  <si>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</si>
  <si>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</si>
  <si>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</si>
  <si>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</si>
  <si>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</si>
  <si>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</si>
  <si>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</si>
  <si>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</si>
  <si>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</si>
  <si>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</si>
  <si>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</si>
  <si>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</si>
  <si>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</si>
  <si>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</si>
  <si>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</si>
  <si>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</si>
  <si>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</si>
  <si>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</si>
  <si>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</si>
  <si>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</si>
  <si>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</si>
  <si>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</si>
  <si>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</si>
  <si>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</si>
  <si>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</si>
  <si>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</si>
  <si>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</si>
  <si>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</si>
  <si>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</si>
  <si>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</si>
  <si>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</si>
  <si>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</si>
  <si>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</si>
  <si>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</si>
  <si>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</si>
  <si>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</si>
  <si>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</si>
  <si>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</si>
  <si>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</si>
  <si>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</si>
  <si>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</si>
  <si>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</si>
  <si>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</si>
  <si>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</si>
  <si>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</si>
  <si>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</si>
  <si>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</si>
  <si>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</si>
  <si>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</si>
  <si>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</si>
  <si>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</si>
  <si>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</si>
  <si>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</si>
  <si>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</si>
  <si>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</si>
  <si>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</si>
  <si>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</si>
  <si>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</si>
  <si>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</si>
  <si>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</si>
  <si>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</si>
  <si>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</si>
  <si>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</si>
  <si>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</si>
  <si>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</si>
  <si>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</si>
  <si>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</si>
  <si>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</si>
  <si>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</si>
  <si>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</si>
  <si>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</si>
  <si>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</si>
  <si>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</si>
  <si>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</si>
  <si>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</si>
  <si>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</si>
  <si>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</si>
  <si>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</si>
  <si>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</si>
  <si>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</si>
  <si>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</si>
  <si>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</si>
  <si>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</si>
  <si>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</si>
  <si>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</si>
  <si>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</si>
  <si>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</si>
  <si>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</si>
  <si>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</si>
  <si>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</si>
  <si>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</si>
  <si>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</si>
  <si>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</si>
  <si>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</si>
  <si>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</si>
  <si>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</si>
  <si>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</si>
  <si>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</si>
  <si>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</si>
  <si>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</si>
  <si>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</si>
  <si>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</si>
  <si>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</si>
  <si>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</si>
  <si>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</si>
  <si>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</si>
  <si>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</si>
  <si>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</si>
  <si>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</si>
  <si>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</si>
  <si>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</si>
  <si>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</si>
  <si>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</si>
  <si>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</si>
  <si>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</si>
  <si>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</si>
  <si>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</si>
  <si>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</si>
  <si>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</si>
  <si>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</si>
  <si>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</si>
  <si>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</si>
  <si>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</si>
  <si>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</si>
  <si>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</si>
  <si>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</si>
  <si>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</si>
  <si>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</si>
  <si>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</si>
  <si>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</si>
  <si>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</si>
  <si>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</si>
  <si>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</si>
  <si>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</si>
  <si>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</si>
  <si>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</si>
  <si>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</si>
  <si>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</si>
  <si>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</si>
  <si>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</si>
  <si>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</si>
  <si>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</si>
  <si>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</si>
  <si>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</si>
  <si>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</si>
  <si>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</si>
  <si>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</si>
  <si>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</si>
  <si>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</si>
  <si>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</si>
  <si>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</si>
  <si>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</si>
  <si>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</si>
  <si>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</si>
  <si>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</si>
  <si>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</si>
  <si>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</si>
  <si>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</si>
  <si>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</si>
  <si>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</si>
  <si>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</si>
  <si>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</si>
  <si>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</si>
  <si>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</si>
  <si>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</si>
  <si>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</si>
  <si>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</si>
  <si>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</si>
  <si>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</si>
  <si>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</si>
  <si>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</si>
  <si>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</si>
  <si>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</si>
  <si>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</si>
  <si>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</si>
  <si>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</si>
  <si>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</si>
  <si>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</si>
  <si>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</si>
  <si>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</si>
  <si>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</si>
  <si>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</si>
  <si>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</si>
  <si>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</si>
  <si>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</si>
  <si>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</si>
  <si>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</si>
  <si>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</si>
  <si>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</si>
  <si>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</si>
  <si>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</si>
  <si>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</si>
  <si>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</si>
  <si>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</si>
  <si>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</si>
  <si>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</si>
  <si>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</si>
  <si>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</si>
  <si>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</si>
  <si>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</si>
  <si>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</si>
  <si>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</si>
  <si>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</si>
  <si>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</si>
  <si>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</si>
  <si>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</si>
  <si>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</si>
  <si>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</si>
  <si>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</si>
  <si>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</si>
  <si>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</si>
  <si>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</si>
  <si>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</si>
  <si>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</si>
  <si>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</si>
  <si>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</si>
  <si>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</si>
  <si>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</si>
  <si>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</si>
  <si>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</si>
  <si>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</si>
  <si>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</si>
  <si>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</si>
  <si>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</si>
  <si>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</si>
  <si>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</si>
  <si>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</si>
  <si>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</si>
  <si>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</si>
  <si>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</si>
  <si>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</si>
  <si>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</si>
  <si>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</si>
  <si>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</si>
  <si>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</si>
  <si>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</si>
  <si>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</si>
  <si>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</si>
  <si>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</si>
  <si>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</si>
  <si>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</si>
  <si>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</si>
  <si>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</si>
  <si>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</si>
  <si>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</si>
  <si>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</si>
  <si>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</si>
  <si>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</si>
  <si>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</si>
  <si>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</si>
  <si>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</si>
  <si>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</si>
  <si>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</si>
  <si>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</si>
  <si>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</si>
  <si>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</si>
  <si>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</si>
  <si>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</si>
  <si>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</si>
  <si>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</si>
  <si>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</si>
  <si>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</si>
  <si>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</si>
  <si>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</si>
  <si>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</si>
  <si>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</si>
  <si>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</si>
  <si>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</si>
  <si>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</si>
  <si>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</si>
  <si>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</si>
  <si>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</si>
  <si>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</si>
  <si>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</si>
  <si>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</si>
  <si>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</si>
  <si>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</si>
  <si>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</si>
  <si>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</si>
  <si>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</si>
  <si>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</si>
  <si>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</si>
  <si>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</si>
  <si>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</si>
  <si>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</si>
  <si>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</si>
  <si>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</si>
  <si>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</si>
  <si>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</si>
  <si>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</si>
  <si>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</si>
  <si>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</si>
  <si>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</si>
  <si>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</si>
  <si>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</si>
  <si>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</si>
  <si>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</si>
  <si>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</si>
  <si>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</si>
  <si>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</si>
  <si>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</si>
  <si>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</si>
  <si>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</si>
  <si>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</si>
  <si>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</si>
  <si>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</si>
  <si>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</si>
  <si>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</si>
  <si>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</si>
  <si>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</si>
  <si>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</si>
  <si>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</si>
  <si>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</si>
  <si>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</si>
  <si>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</si>
  <si>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</si>
  <si>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</si>
  <si>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</si>
  <si>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</si>
  <si>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</si>
  <si>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</si>
  <si>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</si>
  <si>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</si>
  <si>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</si>
  <si>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</si>
  <si>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</si>
  <si>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</si>
  <si>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</si>
  <si>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</si>
  <si>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</si>
  <si>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</si>
  <si>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</si>
  <si>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</si>
  <si>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</si>
  <si>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</si>
  <si>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</si>
  <si>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</si>
  <si>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</si>
  <si>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</si>
  <si>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</si>
  <si>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</si>
  <si>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</si>
  <si>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</si>
  <si>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</si>
  <si>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</si>
  <si>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</si>
  <si>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</si>
  <si>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</si>
  <si>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</si>
  <si>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</si>
  <si>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</si>
  <si>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</si>
  <si>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</si>
  <si>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</si>
  <si>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</si>
  <si>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</si>
  <si>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</si>
  <si>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</si>
  <si>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</si>
  <si>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</si>
  <si>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</si>
  <si>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</si>
  <si>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</si>
  <si>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</si>
  <si>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</si>
  <si>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</si>
  <si>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</si>
  <si>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</si>
  <si>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</si>
  <si>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</si>
  <si>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</si>
  <si>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</si>
  <si>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</si>
  <si>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</si>
  <si>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</si>
  <si>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</si>
  <si>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</si>
  <si>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</si>
  <si>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</si>
  <si>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</si>
  <si>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</si>
  <si>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</si>
  <si>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</si>
  <si>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</si>
  <si>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</si>
  <si>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</si>
  <si>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</si>
  <si>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</si>
  <si>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</si>
  <si>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</si>
  <si>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</si>
  <si>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</si>
  <si>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</si>
  <si>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</si>
  <si>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</si>
  <si>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</si>
  <si>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</si>
  <si>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</si>
  <si>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</si>
  <si>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</si>
  <si>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</si>
  <si>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</si>
  <si>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</si>
  <si>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</si>
  <si>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</si>
  <si>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</si>
  <si>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</si>
  <si>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</si>
  <si>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</si>
  <si>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</si>
  <si>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</si>
  <si>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</si>
  <si>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</si>
  <si>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</si>
  <si>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</si>
  <si>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</si>
  <si>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</si>
  <si>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</si>
  <si>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</si>
  <si>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</si>
  <si>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</si>
  <si>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</si>
  <si>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</si>
  <si>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</si>
  <si>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</si>
  <si>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</si>
  <si>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</si>
  <si>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</si>
  <si>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</si>
  <si>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</si>
  <si>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</si>
  <si>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</si>
  <si>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</si>
  <si>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</si>
  <si>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</si>
  <si>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</si>
  <si>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</si>
  <si>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</si>
  <si>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</si>
  <si>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</si>
  <si>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</si>
  <si>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</si>
  <si>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</si>
  <si>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</si>
  <si>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</si>
  <si>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</si>
  <si>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</si>
  <si>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</si>
  <si>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</si>
  <si>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</si>
  <si>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</si>
  <si>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</si>
  <si>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</si>
  <si>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</si>
  <si>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</si>
  <si>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</si>
  <si>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</si>
  <si>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</si>
  <si>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</si>
  <si>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</si>
  <si>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</si>
  <si>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</si>
  <si>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</si>
  <si>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</si>
  <si>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</si>
  <si>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</si>
  <si>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</si>
  <si>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</si>
  <si>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</si>
  <si>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</si>
  <si>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</si>
  <si>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</si>
  <si>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</si>
  <si>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</si>
  <si>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</si>
  <si>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</si>
  <si>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</si>
  <si>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</si>
  <si>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</si>
  <si>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</si>
  <si>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</si>
  <si>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</si>
  <si>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</si>
  <si>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</si>
  <si>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</si>
  <si>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</si>
  <si>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</si>
  <si>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</si>
  <si>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</si>
  <si>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</si>
  <si>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</si>
  <si>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</si>
  <si>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</si>
  <si>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</si>
  <si>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</si>
  <si>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</si>
  <si>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</si>
  <si>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</si>
  <si>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</si>
  <si>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</si>
  <si>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</si>
  <si>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</si>
  <si>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</si>
  <si>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</si>
  <si>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</si>
  <si>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</si>
  <si>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</si>
  <si>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</si>
  <si>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</si>
  <si>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</si>
  <si>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</si>
  <si>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</si>
  <si>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</si>
  <si>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</si>
  <si>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</si>
  <si>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</si>
  <si>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</si>
  <si>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</si>
  <si>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</si>
  <si>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</si>
  <si>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</si>
  <si>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</si>
  <si>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</si>
  <si>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</si>
  <si>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</si>
  <si>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</si>
  <si>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</si>
  <si>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</si>
  <si>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</si>
  <si>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</si>
  <si>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</si>
  <si>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</si>
  <si>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</si>
  <si>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</si>
  <si>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</si>
  <si>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</si>
  <si>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</si>
  <si>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</si>
  <si>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</si>
  <si>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</si>
  <si>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</si>
  <si>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</si>
  <si>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</si>
  <si>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</si>
  <si>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</si>
  <si>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</si>
  <si>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</si>
  <si>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</si>
  <si>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</si>
  <si>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</si>
  <si>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</si>
  <si>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</si>
  <si>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</si>
  <si>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</si>
  <si>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</si>
  <si>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</si>
  <si>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</si>
  <si>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</si>
  <si>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</si>
  <si>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</si>
  <si>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</si>
  <si>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</si>
  <si>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</si>
  <si>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</si>
  <si>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</si>
  <si>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</si>
  <si>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</si>
  <si>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</si>
  <si>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</si>
  <si>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</si>
  <si>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</si>
  <si>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</si>
  <si>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</si>
  <si>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</si>
  <si>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</si>
  <si>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</si>
  <si>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</si>
  <si>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</si>
  <si>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</si>
  <si>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</si>
  <si>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</si>
  <si>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</si>
  <si>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</si>
  <si>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</si>
  <si>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</si>
  <si>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</si>
  <si>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</si>
  <si>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</si>
  <si>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</si>
  <si>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</si>
  <si>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</si>
  <si>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</si>
  <si>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</si>
  <si>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</si>
  <si>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</si>
  <si>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</si>
  <si>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</si>
  <si>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</si>
  <si>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</si>
  <si>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</si>
  <si>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</si>
  <si>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</si>
  <si>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</si>
  <si>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</si>
  <si>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</si>
  <si>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</si>
  <si>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</si>
  <si>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</si>
  <si>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</si>
  <si>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</si>
  <si>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</si>
  <si>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</si>
  <si>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</si>
  <si>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</si>
  <si>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</si>
  <si>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</si>
  <si>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</si>
  <si>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</si>
  <si>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</si>
  <si>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</si>
  <si>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</si>
  <si>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</si>
  <si>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</si>
  <si>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</si>
  <si>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</si>
  <si>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</si>
  <si>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</si>
  <si>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</si>
  <si>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</si>
  <si>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</si>
  <si>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</si>
  <si>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</si>
  <si>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</si>
  <si>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</si>
  <si>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</si>
  <si>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</si>
  <si>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</si>
  <si>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</si>
  <si>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</si>
  <si>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</si>
  <si>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</si>
  <si>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</si>
  <si>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</si>
  <si>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</si>
  <si>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</si>
  <si>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</si>
  <si>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</si>
  <si>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</si>
  <si>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</si>
  <si>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</si>
  <si>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</si>
  <si>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</si>
  <si>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</si>
  <si>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</si>
  <si>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</si>
  <si>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</si>
  <si>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</si>
  <si>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</si>
  <si>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</si>
  <si>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</si>
  <si>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</si>
  <si>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</si>
  <si>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</si>
  <si>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</si>
  <si>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</si>
  <si>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</si>
  <si>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</si>
  <si>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</si>
  <si>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</si>
  <si>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</si>
  <si>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</si>
  <si>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</si>
  <si>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</si>
  <si>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</si>
  <si>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</si>
  <si>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</si>
  <si>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</si>
  <si>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</si>
  <si>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</si>
  <si>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</si>
  <si>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</si>
  <si>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</si>
  <si>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</si>
  <si>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</si>
  <si>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</si>
  <si>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</si>
  <si>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</si>
  <si>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</si>
  <si>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</si>
  <si>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</si>
  <si>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</si>
  <si>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</si>
  <si>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</si>
  <si>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</si>
  <si>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</si>
  <si>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</si>
  <si>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</si>
  <si>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</si>
  <si>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</si>
  <si>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</si>
  <si>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</si>
  <si>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</si>
  <si>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</si>
  <si>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</si>
  <si>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</si>
  <si>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</si>
  <si>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</si>
  <si>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</si>
  <si>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</si>
  <si>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</si>
  <si>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</si>
  <si>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</si>
  <si>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</si>
  <si>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</si>
  <si>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</si>
  <si>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</si>
  <si>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</si>
  <si>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</si>
  <si>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</si>
  <si>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</si>
  <si>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</si>
  <si>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</si>
  <si>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</si>
  <si>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</si>
  <si>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</si>
  <si>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</si>
  <si>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</si>
  <si>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</si>
  <si>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</si>
  <si>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</si>
  <si>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</si>
  <si>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</si>
  <si>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</si>
  <si>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</si>
  <si>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</si>
  <si>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</si>
  <si>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</si>
  <si>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</si>
  <si>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</si>
  <si>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</si>
  <si>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</si>
  <si>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</si>
  <si>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</si>
  <si>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</si>
  <si>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</si>
  <si>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</si>
  <si>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</si>
  <si>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</si>
  <si>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</si>
  <si>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</si>
  <si>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</si>
  <si>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</si>
  <si>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</si>
  <si>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</si>
  <si>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</si>
  <si>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</si>
  <si>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</si>
  <si>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</si>
  <si>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</si>
  <si>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</si>
  <si>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</si>
  <si>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</si>
  <si>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</si>
  <si>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</si>
  <si>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</si>
  <si>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</si>
  <si>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</si>
  <si>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</si>
  <si>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</si>
  <si>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</si>
  <si>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</si>
  <si>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</si>
  <si>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</si>
  <si>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</si>
  <si>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</si>
  <si>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</si>
  <si>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</si>
  <si>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</si>
  <si>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</si>
  <si>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</si>
  <si>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</si>
  <si>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</si>
  <si>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</si>
  <si>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</si>
  <si>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</si>
  <si>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</si>
  <si>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</si>
  <si>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</si>
  <si>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</si>
  <si>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</si>
  <si>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</si>
  <si>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</si>
  <si>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</si>
  <si>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</si>
  <si>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</si>
  <si>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</si>
  <si>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</si>
  <si>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</si>
  <si>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</si>
  <si>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</si>
  <si>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</si>
  <si>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</si>
  <si>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</si>
  <si>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</si>
  <si>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</si>
  <si>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</si>
  <si>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</si>
  <si>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</si>
  <si>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</si>
  <si>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</si>
  <si>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</si>
  <si>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</si>
  <si>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</si>
  <si>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</si>
  <si>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</si>
  <si>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</si>
  <si>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</si>
  <si>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</si>
  <si>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</si>
  <si>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</si>
  <si>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</si>
  <si>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</si>
  <si>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</si>
  <si>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</si>
  <si>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</si>
  <si>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</si>
  <si>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</si>
  <si>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</si>
  <si>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</si>
  <si>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</si>
  <si>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</si>
  <si>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</si>
  <si>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</si>
  <si>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</si>
  <si>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</si>
  <si>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</si>
  <si>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</si>
  <si>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</si>
  <si>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</si>
  <si>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</si>
  <si>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</si>
  <si>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</si>
  <si>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</si>
  <si>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</si>
  <si>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</si>
  <si>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</si>
  <si>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</si>
  <si>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</si>
  <si>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</si>
  <si>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</si>
  <si>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</si>
  <si>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</si>
  <si>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</si>
  <si>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</si>
  <si>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</si>
  <si>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</si>
  <si>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</si>
  <si>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</si>
  <si>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</si>
  <si>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</si>
  <si>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</si>
  <si>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</si>
  <si>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</si>
  <si>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</si>
  <si>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</si>
  <si>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</si>
  <si>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</si>
  <si>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</si>
  <si>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</si>
  <si>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</si>
  <si>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</si>
  <si>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</si>
  <si>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</si>
  <si>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</si>
  <si>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</si>
  <si>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</si>
  <si>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</si>
  <si>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</si>
  <si>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</si>
  <si>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</si>
  <si>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</si>
  <si>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</si>
  <si>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</si>
  <si>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</si>
  <si>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</si>
  <si>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</si>
  <si>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</si>
  <si>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</si>
  <si>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</si>
  <si>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</si>
  <si>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</si>
  <si>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</si>
  <si>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</si>
  <si>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</si>
  <si>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</si>
  <si>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</si>
  <si>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</si>
  <si>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</si>
  <si>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</si>
  <si>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</si>
  <si>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</si>
  <si>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</si>
  <si>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</si>
  <si>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</si>
  <si>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</si>
  <si>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</si>
  <si>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</si>
  <si>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</si>
  <si>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</si>
  <si>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</si>
  <si>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</si>
  <si>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</si>
  <si>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</si>
  <si>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</si>
  <si>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</si>
  <si>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</si>
  <si>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</si>
  <si>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</si>
  <si>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</si>
  <si>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</si>
  <si>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</si>
  <si>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</si>
  <si>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</si>
  <si>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</si>
  <si>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</si>
  <si>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</si>
  <si>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</si>
  <si>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</si>
  <si>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</si>
  <si>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</si>
  <si>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</si>
  <si>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</si>
  <si>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</si>
  <si>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</si>
  <si>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</si>
  <si>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</si>
  <si>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</si>
  <si>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</si>
  <si>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</si>
  <si>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</si>
  <si>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</si>
  <si>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</si>
  <si>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</si>
  <si>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</si>
  <si>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</si>
  <si>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</si>
  <si>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</si>
  <si>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</si>
  <si>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</si>
  <si>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</si>
  <si>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</si>
  <si>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</si>
  <si>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</si>
  <si>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</si>
  <si>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</si>
  <si>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</si>
  <si>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</si>
  <si>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</si>
  <si>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</si>
  <si>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</si>
  <si>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</si>
  <si>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</si>
  <si>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</si>
  <si>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</si>
  <si>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</si>
  <si>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</si>
  <si>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</si>
  <si>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</si>
  <si>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</si>
  <si>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</si>
  <si>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</si>
  <si>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</si>
  <si>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</si>
  <si>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</si>
  <si>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</si>
  <si>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</si>
  <si>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</si>
  <si>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</si>
  <si>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</si>
  <si>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</si>
  <si>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</si>
  <si>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</si>
  <si>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</si>
  <si>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</si>
  <si>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</si>
  <si>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</si>
  <si>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</si>
  <si>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</si>
  <si>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</si>
  <si>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</si>
  <si>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</si>
  <si>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</si>
  <si>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</si>
  <si>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</si>
  <si>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</si>
  <si>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</si>
  <si>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</si>
  <si>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</si>
  <si>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</si>
  <si>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</si>
  <si>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</si>
  <si>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</si>
  <si>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</si>
  <si>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</si>
  <si>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</si>
  <si>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</si>
  <si>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</si>
  <si>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</si>
  <si>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</si>
  <si>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</si>
  <si>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</si>
  <si>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</si>
  <si>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</si>
  <si>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</si>
  <si>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</si>
  <si>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</si>
  <si>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</si>
  <si>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</si>
  <si>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</si>
  <si>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</si>
  <si>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</si>
  <si>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</si>
  <si>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</si>
  <si>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</si>
  <si>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</si>
  <si>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</si>
  <si>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</si>
  <si>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</si>
  <si>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</si>
  <si>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</si>
  <si>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</si>
  <si>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</si>
  <si>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</si>
  <si>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</si>
  <si>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</si>
  <si>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</si>
  <si>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</si>
  <si>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</si>
  <si>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</si>
  <si>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</si>
  <si>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</si>
  <si>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</si>
  <si>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</si>
  <si>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</si>
  <si>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</si>
  <si>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</si>
  <si>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</si>
  <si>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</si>
  <si>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</si>
  <si>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</si>
  <si>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</si>
  <si>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</si>
  <si>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</si>
  <si>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</si>
  <si>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</si>
  <si>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</si>
  <si>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</si>
  <si>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</si>
  <si>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</si>
  <si>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</si>
  <si>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</si>
  <si>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</si>
  <si>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</si>
  <si>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</si>
  <si>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</si>
  <si>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</si>
  <si>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</si>
  <si>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</si>
  <si>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</si>
  <si>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</si>
  <si>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</si>
  <si>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</si>
  <si>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</si>
  <si>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</si>
  <si>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</si>
  <si>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</si>
  <si>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</si>
  <si>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</si>
  <si>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</si>
  <si>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</si>
  <si>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</si>
  <si>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</si>
  <si>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</si>
  <si>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</si>
  <si>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</si>
  <si>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</si>
  <si>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</si>
  <si>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</si>
  <si>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</si>
  <si>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</si>
  <si>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</si>
  <si>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</si>
  <si>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</si>
  <si>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</si>
  <si>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</si>
  <si>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</si>
  <si>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</si>
  <si>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</si>
  <si>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</si>
  <si>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</si>
  <si>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</si>
  <si>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</si>
  <si>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</si>
  <si>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</si>
  <si>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</si>
  <si>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</si>
  <si>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</si>
  <si>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</si>
  <si>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</si>
  <si>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</si>
  <si>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</si>
  <si>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</si>
  <si>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</si>
  <si>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</si>
  <si>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</si>
  <si>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</si>
  <si>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</si>
  <si>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</si>
  <si>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</si>
  <si>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</si>
  <si>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</si>
  <si>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</si>
  <si>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</si>
  <si>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</si>
  <si>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</si>
  <si>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</si>
  <si>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</si>
  <si>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</si>
  <si>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</si>
  <si>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</si>
  <si>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</si>
  <si>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</si>
  <si>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</si>
  <si>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</si>
  <si>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</si>
  <si>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</si>
  <si>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</si>
  <si>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</si>
  <si>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</si>
  <si>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</si>
  <si>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</si>
  <si>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</si>
  <si>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</si>
  <si>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</si>
  <si>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</si>
  <si>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</si>
  <si>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</si>
  <si>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</si>
  <si>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</si>
  <si>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</si>
  <si>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</si>
  <si>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</si>
  <si>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</si>
  <si>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</si>
  <si>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</si>
  <si>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</si>
  <si>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</si>
  <si>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</si>
  <si>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</si>
  <si>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</si>
  <si>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</si>
  <si>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</si>
  <si>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</si>
  <si>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</si>
  <si>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</si>
  <si>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</si>
  <si>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</si>
  <si>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</si>
  <si>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</si>
  <si>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</si>
  <si>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</si>
  <si>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</si>
  <si>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</si>
  <si>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</si>
  <si>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</si>
  <si>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</si>
  <si>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</si>
  <si>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</si>
  <si>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</si>
  <si>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</si>
  <si>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</si>
  <si>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</si>
  <si>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</si>
  <si>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</si>
  <si>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</si>
  <si>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</si>
  <si>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</si>
  <si>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</si>
  <si>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</si>
  <si>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</si>
  <si>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</si>
  <si>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</si>
  <si>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</si>
  <si>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</si>
  <si>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</si>
  <si>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</si>
  <si>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</si>
  <si>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</si>
  <si>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</si>
  <si>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</si>
  <si>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</si>
  <si>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</si>
  <si>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</si>
  <si>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</si>
  <si>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</si>
  <si>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</si>
  <si>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</si>
  <si>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</si>
  <si>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</si>
  <si>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</si>
  <si>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</si>
  <si>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</si>
  <si>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</si>
  <si>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</si>
  <si>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</si>
  <si>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</si>
  <si>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</si>
  <si>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</si>
  <si>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</si>
  <si>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</si>
  <si>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</si>
  <si>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</si>
  <si>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</si>
  <si>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</si>
  <si>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</si>
  <si>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</si>
  <si>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</si>
  <si>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</si>
  <si>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</si>
  <si>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</si>
  <si>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</si>
  <si>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</si>
  <si>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</si>
  <si>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</si>
  <si>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</si>
  <si>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</si>
  <si>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</si>
  <si>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</si>
  <si>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</si>
  <si>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</si>
  <si>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</si>
  <si>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</si>
  <si>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</si>
  <si>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</si>
  <si>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</si>
  <si>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</si>
  <si>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</si>
  <si>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</si>
  <si>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</si>
  <si>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</si>
  <si>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</si>
  <si>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</si>
  <si>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</si>
  <si>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</si>
  <si>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</si>
  <si>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</si>
  <si>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</si>
  <si>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</si>
  <si>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</si>
  <si>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</si>
  <si>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</si>
  <si>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</si>
  <si>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</si>
  <si>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</si>
  <si>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</si>
  <si>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</si>
  <si>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</si>
  <si>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</si>
  <si>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</si>
  <si>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</si>
  <si>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</si>
  <si>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</si>
  <si>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</si>
  <si>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</si>
  <si>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</si>
  <si>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</si>
  <si>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</si>
  <si>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</si>
  <si>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</si>
  <si>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</si>
  <si>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</si>
  <si>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</si>
  <si>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</si>
  <si>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</si>
  <si>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</si>
  <si>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</si>
  <si>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</si>
  <si>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</si>
  <si>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</si>
  <si>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</si>
  <si>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</si>
  <si>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</si>
  <si>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</si>
  <si>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</si>
  <si>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</si>
  <si>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</si>
  <si>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</si>
  <si>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</si>
  <si>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</si>
  <si>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</si>
  <si>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</si>
  <si>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</si>
  <si>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</si>
  <si>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</si>
  <si>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</si>
  <si>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</si>
  <si>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</si>
  <si>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</si>
  <si>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</si>
  <si>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</si>
  <si>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</si>
  <si>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</si>
  <si>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</si>
  <si>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</si>
  <si>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</si>
  <si>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</si>
  <si>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</si>
  <si>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</si>
  <si>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</si>
  <si>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</si>
  <si>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</si>
  <si>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</si>
  <si>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</si>
  <si>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</si>
  <si>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</si>
  <si>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</si>
  <si>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</si>
  <si>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</si>
  <si>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</si>
  <si>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</si>
  <si>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</si>
  <si>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</si>
  <si>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</si>
  <si>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</si>
  <si>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</si>
  <si>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</si>
  <si>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</si>
  <si>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</si>
  <si>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</si>
  <si>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</si>
  <si>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</si>
  <si>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</si>
  <si>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</si>
  <si>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</si>
  <si>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</si>
  <si>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</si>
  <si>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</si>
  <si>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</si>
  <si>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</si>
  <si>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</si>
  <si>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</si>
  <si>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</si>
  <si>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</si>
  <si>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</si>
  <si>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</si>
  <si>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</si>
  <si>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</si>
  <si>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</si>
  <si>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</si>
  <si>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</si>
  <si>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</si>
  <si>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</si>
  <si>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</si>
  <si>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</si>
  <si>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</si>
  <si>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</si>
  <si>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</si>
  <si>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</si>
  <si>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</si>
  <si>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</si>
  <si>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</si>
  <si>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</si>
  <si>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</si>
  <si>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</si>
  <si>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</si>
  <si>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</si>
  <si>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</si>
  <si>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</si>
  <si>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</si>
  <si>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</si>
  <si>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</si>
  <si>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</si>
  <si>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</si>
  <si>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</si>
  <si>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</si>
  <si>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</si>
  <si>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</si>
  <si>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</si>
  <si>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</si>
  <si>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</si>
  <si>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</si>
  <si>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</si>
  <si>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</si>
  <si>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</si>
  <si>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</si>
  <si>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</si>
  <si>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</si>
  <si>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</si>
  <si>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</si>
  <si>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</si>
  <si>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</si>
  <si>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</si>
  <si>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</si>
  <si>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</si>
  <si>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</si>
  <si>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</si>
  <si>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</si>
  <si>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</si>
  <si>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</si>
  <si>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</si>
  <si>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</si>
  <si>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</si>
  <si>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</si>
  <si>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</si>
  <si>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</si>
  <si>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</si>
  <si>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</si>
  <si>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</si>
  <si>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</si>
  <si>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</si>
  <si>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</si>
  <si>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</si>
  <si>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</si>
  <si>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</si>
  <si>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</si>
  <si>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</si>
  <si>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</si>
  <si>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</si>
  <si>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</si>
  <si>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</si>
  <si>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</si>
  <si>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</si>
  <si>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</si>
  <si>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</si>
  <si>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</si>
  <si>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</si>
  <si>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</si>
  <si>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</si>
  <si>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</si>
  <si>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</si>
  <si>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</si>
  <si>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</si>
  <si>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</si>
  <si>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</si>
  <si>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</si>
  <si>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</si>
  <si>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</si>
  <si>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</si>
  <si>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</si>
  <si>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</si>
  <si>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</si>
  <si>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</si>
  <si>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</si>
  <si>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</si>
  <si>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</si>
  <si>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</si>
  <si>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</si>
  <si>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</si>
  <si>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</si>
  <si>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</si>
  <si>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</si>
  <si>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</si>
  <si>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</si>
  <si>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</si>
  <si>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</si>
  <si>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</si>
  <si>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</si>
  <si>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</si>
  <si>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</si>
  <si>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</si>
  <si>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</si>
  <si>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</si>
  <si>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</si>
  <si>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</si>
  <si>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</si>
  <si>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</si>
  <si>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</si>
  <si>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</si>
  <si>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</si>
  <si>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</si>
  <si>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</si>
  <si>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</si>
  <si>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</si>
  <si>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</si>
  <si>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</si>
  <si>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</si>
  <si>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</si>
  <si>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</si>
  <si>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</si>
  <si>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</si>
  <si>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</si>
  <si>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</si>
  <si>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</si>
  <si>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</si>
  <si>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</si>
  <si>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</si>
  <si>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</si>
  <si>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</si>
  <si>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</si>
  <si>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</si>
  <si>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</si>
  <si>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</si>
  <si>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</si>
  <si>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</si>
  <si>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</si>
  <si>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</si>
  <si>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</si>
  <si>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</si>
  <si>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</si>
  <si>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</si>
  <si>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</si>
  <si>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</si>
  <si>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</si>
  <si>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</si>
  <si>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</si>
  <si>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</si>
  <si>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</si>
  <si>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</si>
  <si>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</si>
  <si>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</si>
  <si>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</si>
  <si>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</si>
  <si>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</si>
  <si>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</si>
  <si>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</si>
  <si>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</si>
  <si>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</si>
  <si>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</si>
  <si>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</si>
  <si>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</si>
  <si>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</si>
  <si>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</si>
  <si>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</si>
  <si>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</si>
  <si>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</si>
  <si>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</si>
  <si>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</si>
  <si>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</si>
  <si>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</si>
  <si>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</si>
  <si>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</si>
  <si>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</si>
  <si>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</si>
  <si>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</si>
  <si>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</si>
  <si>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</si>
  <si>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</si>
  <si>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</si>
  <si>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</si>
  <si>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</si>
  <si>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</si>
  <si>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</si>
  <si>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</si>
  <si>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</si>
  <si>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</si>
  <si>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</si>
  <si>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</si>
  <si>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</si>
  <si>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</si>
  <si>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</si>
  <si>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</si>
  <si>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</si>
  <si>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</si>
  <si>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</si>
  <si>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</si>
  <si>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</si>
  <si>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</si>
  <si>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</si>
  <si>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</si>
  <si>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</si>
  <si>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</si>
  <si>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</si>
  <si>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</si>
  <si>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</si>
  <si>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</si>
  <si>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</si>
  <si>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</si>
  <si>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</si>
  <si>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</si>
  <si>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</si>
  <si>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</si>
  <si>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</si>
  <si>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</si>
  <si>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</si>
  <si>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</si>
  <si>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</si>
  <si>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</si>
  <si>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</si>
  <si>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</si>
  <si>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</si>
  <si>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</si>
  <si>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</si>
  <si>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</si>
  <si>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</si>
  <si>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</si>
  <si>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</si>
  <si>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</si>
  <si>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</si>
  <si>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</si>
  <si>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</si>
  <si>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</si>
  <si>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</si>
  <si>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</si>
  <si>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</si>
  <si>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</si>
  <si>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</si>
  <si>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</si>
  <si>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</si>
  <si>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</si>
  <si>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</si>
  <si>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</si>
  <si>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</si>
  <si>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</si>
  <si>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</si>
  <si>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</si>
  <si>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</si>
  <si>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</si>
  <si>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</si>
  <si>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</si>
  <si>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</si>
  <si>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</si>
  <si>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</si>
  <si>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</si>
  <si>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</si>
  <si>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</si>
  <si>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</si>
  <si>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</si>
  <si>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</si>
  <si>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</si>
  <si>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</si>
  <si>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</si>
  <si>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</si>
  <si>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</si>
  <si>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</si>
  <si>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</si>
  <si>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</si>
  <si>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</si>
  <si>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</si>
  <si>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</si>
  <si>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</si>
  <si>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</si>
  <si>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</si>
  <si>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</si>
  <si>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</si>
  <si>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</si>
  <si>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</si>
  <si>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</si>
  <si>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</si>
  <si>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</si>
  <si>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</si>
  <si>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</si>
  <si>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</si>
  <si>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</si>
  <si>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</si>
  <si>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</si>
  <si>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</si>
  <si>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</si>
  <si>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</si>
  <si>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</si>
  <si>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</si>
  <si>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</si>
  <si>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</si>
  <si>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</si>
  <si>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</si>
  <si>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</si>
  <si>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</si>
  <si>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</si>
  <si>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</si>
  <si>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</si>
  <si>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</si>
  <si>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</si>
  <si>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</si>
  <si>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</si>
  <si>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</si>
  <si>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</si>
  <si>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</si>
  <si>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</si>
  <si>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</si>
  <si>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</si>
  <si>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</si>
  <si>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</si>
  <si>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</si>
  <si>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</si>
  <si>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</si>
  <si>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</si>
  <si>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</si>
  <si>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</si>
  <si>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</si>
  <si>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</si>
  <si>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</si>
  <si>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</si>
  <si>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</si>
  <si>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</si>
  <si>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</si>
  <si>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</si>
  <si>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</si>
  <si>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</si>
  <si>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</si>
  <si>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</si>
  <si>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</si>
  <si>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</si>
  <si>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</si>
  <si>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</si>
  <si>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</si>
  <si>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</si>
  <si>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</si>
  <si>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</si>
  <si>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</si>
  <si>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</si>
  <si>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</si>
  <si>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</si>
  <si>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</si>
  <si>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</si>
  <si>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</si>
  <si>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</si>
  <si>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</si>
  <si>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</si>
  <si>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</si>
  <si>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</si>
  <si>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</si>
  <si>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</si>
  <si>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</si>
  <si>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</si>
  <si>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</si>
  <si>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</si>
  <si>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</si>
  <si>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</si>
  <si>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</si>
  <si>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</si>
  <si>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</si>
  <si>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</si>
  <si>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</si>
  <si>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</si>
  <si>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</si>
  <si>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</si>
  <si>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</si>
  <si>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</si>
  <si>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</si>
  <si>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</si>
  <si>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</si>
  <si>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</si>
  <si>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</si>
  <si>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</si>
  <si>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</si>
  <si>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</si>
  <si>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</si>
  <si>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</si>
  <si>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</si>
  <si>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</si>
  <si>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</si>
  <si>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</si>
  <si>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</si>
  <si>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</si>
  <si>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</si>
  <si>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</si>
  <si>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</si>
  <si>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</si>
  <si>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</si>
  <si>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</si>
  <si>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</si>
  <si>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</si>
  <si>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</si>
  <si>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</si>
  <si>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</si>
  <si>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</si>
  <si>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</si>
  <si>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</si>
  <si>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</si>
  <si>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</si>
  <si>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</si>
  <si>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</si>
  <si>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</si>
  <si>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</si>
  <si>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</si>
  <si>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</si>
  <si>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</si>
  <si>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</si>
  <si>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</si>
  <si>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</si>
  <si>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</si>
  <si>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</si>
  <si>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</si>
  <si>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</si>
  <si>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</si>
  <si>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</si>
  <si>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</si>
  <si>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</si>
  <si>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</si>
  <si>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</si>
  <si>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</si>
  <si>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</si>
  <si>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</si>
  <si>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</si>
  <si>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</si>
  <si>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</si>
  <si>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</si>
  <si>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</si>
  <si>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</si>
  <si>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</si>
  <si>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</si>
  <si>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</si>
  <si>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</si>
  <si>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</si>
  <si>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</si>
  <si>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</si>
  <si>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</si>
  <si>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</si>
  <si>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</si>
  <si>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</si>
  <si>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</si>
  <si>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</si>
  <si>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</si>
  <si>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</si>
  <si>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</si>
  <si>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</si>
  <si>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</si>
  <si>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</si>
  <si>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</si>
  <si>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</si>
  <si>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</si>
  <si>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</si>
  <si>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</si>
  <si>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</si>
  <si>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</si>
  <si>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</si>
  <si>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</si>
  <si>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</si>
  <si>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</si>
  <si>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</si>
  <si>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</si>
  <si>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</si>
  <si>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</si>
  <si>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</si>
  <si>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</si>
  <si>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</si>
  <si>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</si>
  <si>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</si>
  <si>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</si>
  <si>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</si>
  <si>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</si>
  <si>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</si>
  <si>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</si>
  <si>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</si>
  <si>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</si>
  <si>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</si>
  <si>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</si>
  <si>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</si>
  <si>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</si>
  <si>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</si>
  <si>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</si>
  <si>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</si>
  <si>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</si>
  <si>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</si>
  <si>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</si>
  <si>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</si>
  <si>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</si>
  <si>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</si>
  <si>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</si>
  <si>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</si>
  <si>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</si>
  <si>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</si>
  <si>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</si>
  <si>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</si>
  <si>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</si>
  <si>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</si>
  <si>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</si>
  <si>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</si>
  <si>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</si>
  <si>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</si>
  <si>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</si>
  <si>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</si>
  <si>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</si>
  <si>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</si>
  <si>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</si>
  <si>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</si>
  <si>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</si>
  <si>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</si>
  <si>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</si>
  <si>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</si>
  <si>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</si>
  <si>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</si>
  <si>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</si>
  <si>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</si>
  <si>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</si>
  <si>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</si>
  <si>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</si>
  <si>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</si>
  <si>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</si>
  <si>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</si>
  <si>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</si>
  <si>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</si>
  <si>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</si>
  <si>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</si>
  <si>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</si>
  <si>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</si>
  <si>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</si>
  <si>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</si>
  <si>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</si>
  <si>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</si>
  <si>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</si>
  <si>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</si>
  <si>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</si>
  <si>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</si>
  <si>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</si>
  <si>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</si>
  <si>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</si>
  <si>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</si>
  <si>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</si>
  <si>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</si>
  <si>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</si>
  <si>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</si>
  <si>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</si>
  <si>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</si>
  <si>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</si>
  <si>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</si>
  <si>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</si>
  <si>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</si>
  <si>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</si>
  <si>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</si>
  <si>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</si>
  <si>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</si>
  <si>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</si>
  <si>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</si>
  <si>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</si>
  <si>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</si>
  <si>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</si>
  <si>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</si>
  <si>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</si>
  <si>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</si>
  <si>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</si>
  <si>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</si>
  <si>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</si>
  <si>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</si>
  <si>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</si>
  <si>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</si>
  <si>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</si>
  <si>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</si>
  <si>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</si>
  <si>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</si>
  <si>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</si>
  <si>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</si>
  <si>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</si>
  <si>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</si>
  <si>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</si>
  <si>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</si>
  <si>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</si>
  <si>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</si>
  <si>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</si>
  <si>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</si>
  <si>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</si>
  <si>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</si>
  <si>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</si>
  <si>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</si>
  <si>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</si>
  <si>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</si>
  <si>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</si>
  <si>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</si>
  <si>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</si>
  <si>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</si>
  <si>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</si>
  <si>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</si>
  <si>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</si>
  <si>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</si>
  <si>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</si>
  <si>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</si>
  <si>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</si>
  <si>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</si>
  <si>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</si>
  <si>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</si>
  <si>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</si>
  <si>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</si>
  <si>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</si>
  <si>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</si>
  <si>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</si>
  <si>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</si>
  <si>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</si>
  <si>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</si>
  <si>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</si>
  <si>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</si>
  <si>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</si>
  <si>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</si>
  <si>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</si>
  <si>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</si>
  <si>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</si>
  <si>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</si>
  <si>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</si>
  <si>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</si>
  <si>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</si>
  <si>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</si>
  <si>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</si>
  <si>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</si>
  <si>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</si>
  <si>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</si>
  <si>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</si>
  <si>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</si>
  <si>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</si>
  <si>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</si>
  <si>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</si>
  <si>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</si>
  <si>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</si>
  <si>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</si>
  <si>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</si>
  <si>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</si>
  <si>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</si>
  <si>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</si>
  <si>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</si>
  <si>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</si>
  <si>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</si>
  <si>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</si>
  <si>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</si>
  <si>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</si>
  <si>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</si>
  <si>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</si>
  <si>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</si>
  <si>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</si>
  <si>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</si>
  <si>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</si>
  <si>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</si>
  <si>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</si>
  <si>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</si>
  <si>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</si>
  <si>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</si>
  <si>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</si>
  <si>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</si>
  <si>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</si>
  <si>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</si>
  <si>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</si>
  <si>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</si>
  <si>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</si>
  <si>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</si>
  <si>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</si>
  <si>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</si>
  <si>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</si>
  <si>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</si>
  <si>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</si>
  <si>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</si>
  <si>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</si>
  <si>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</si>
  <si>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</si>
  <si>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</si>
  <si>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</si>
  <si>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</si>
  <si>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</si>
  <si>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</si>
  <si>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</si>
  <si>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</si>
  <si>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</si>
  <si>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</si>
  <si>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</si>
  <si>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</si>
  <si>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</si>
  <si>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</si>
  <si>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</si>
  <si>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</si>
  <si>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</si>
  <si>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</si>
  <si>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</si>
  <si>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</si>
  <si>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</si>
  <si>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</si>
  <si>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</si>
  <si>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</si>
  <si>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</si>
  <si>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</si>
  <si>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</si>
  <si>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</si>
  <si>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</si>
  <si>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</si>
  <si>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</si>
  <si>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</si>
  <si>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</si>
  <si>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</si>
  <si>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</si>
  <si>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</si>
  <si>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</si>
  <si>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</si>
  <si>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</si>
  <si>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</si>
  <si>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</si>
  <si>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</si>
  <si>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</si>
  <si>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</si>
  <si>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</si>
  <si>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</si>
  <si>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</si>
  <si>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</si>
  <si>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</si>
  <si>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</si>
  <si>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</si>
  <si>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</si>
  <si>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</si>
  <si>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</si>
  <si>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</si>
  <si>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</si>
  <si>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</si>
  <si>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</si>
  <si>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</si>
  <si>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</si>
  <si>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</si>
  <si>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</si>
  <si>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</si>
  <si>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</si>
  <si>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</si>
  <si>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</si>
  <si>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</si>
  <si>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</si>
  <si>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</si>
  <si>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</si>
  <si>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</si>
  <si>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</si>
  <si>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</si>
  <si>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</si>
  <si>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</si>
  <si>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</si>
  <si>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</si>
  <si>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</si>
  <si>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</si>
  <si>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</si>
  <si>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</si>
  <si>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</si>
  <si>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</si>
  <si>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</si>
  <si>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</si>
  <si>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</si>
  <si>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</si>
  <si>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</si>
  <si>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</si>
  <si>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</si>
  <si>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</si>
  <si>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</si>
  <si>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</si>
  <si>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</si>
  <si>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</si>
  <si>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</si>
  <si>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</si>
  <si>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</si>
  <si>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</si>
  <si>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</si>
  <si>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</si>
  <si>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</si>
  <si>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</si>
  <si>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</si>
  <si>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</si>
  <si>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</si>
  <si>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</si>
  <si>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</si>
  <si>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</si>
  <si>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</si>
  <si>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</si>
  <si>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</si>
  <si>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</si>
  <si>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</si>
  <si>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</si>
  <si>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</si>
  <si>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</si>
  <si>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</si>
  <si>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</si>
  <si>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</si>
  <si>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</si>
  <si>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</si>
  <si>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</si>
  <si>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</si>
  <si>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</si>
  <si>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</si>
  <si>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</si>
  <si>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</si>
  <si>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</si>
  <si>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</si>
  <si>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</si>
  <si>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</si>
  <si>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</si>
  <si>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</si>
  <si>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</si>
  <si>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</si>
  <si>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</si>
  <si>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</si>
  <si>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</si>
  <si>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</si>
  <si>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</si>
  <si>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</si>
  <si>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</si>
  <si>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</si>
  <si>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</si>
  <si>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</si>
  <si>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</si>
  <si>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</si>
  <si>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</si>
  <si>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</si>
  <si>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</si>
  <si>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</si>
  <si>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</si>
  <si>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</si>
  <si>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</si>
  <si>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</si>
  <si>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</si>
  <si>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</si>
  <si>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</si>
  <si>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</si>
  <si>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</si>
  <si>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</si>
  <si>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</si>
  <si>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</si>
  <si>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</si>
  <si>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</si>
  <si>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</si>
  <si>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</si>
  <si>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</si>
  <si>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</si>
  <si>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</si>
  <si>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</si>
  <si>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</si>
  <si>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</si>
  <si>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</si>
  <si>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</si>
  <si>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</si>
  <si>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</si>
  <si>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</si>
  <si>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</si>
  <si>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</si>
  <si>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</si>
  <si>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</si>
  <si>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</si>
  <si>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</si>
  <si>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</si>
  <si>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</si>
  <si>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</si>
  <si>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</si>
  <si>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</si>
  <si>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</si>
  <si>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</si>
  <si>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</si>
  <si>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</si>
  <si>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</si>
  <si>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</si>
  <si>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</si>
  <si>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</si>
  <si>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</si>
  <si>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</si>
  <si>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</si>
  <si>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</si>
  <si>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</si>
  <si>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</si>
  <si>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</si>
  <si>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</si>
  <si>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</si>
  <si>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</si>
  <si>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</si>
  <si>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</si>
  <si>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</si>
  <si>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</si>
  <si>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</si>
  <si>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</si>
  <si>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</si>
  <si>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</si>
  <si>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</si>
  <si>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</si>
  <si>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</si>
  <si>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</si>
  <si>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</si>
  <si>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</si>
  <si>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</si>
  <si>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</si>
  <si>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</si>
  <si>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</si>
  <si>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</si>
  <si>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</si>
  <si>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</si>
  <si>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</si>
  <si>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</si>
  <si>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</si>
  <si>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</si>
  <si>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</si>
  <si>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</si>
  <si>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</si>
  <si>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</si>
  <si>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</si>
  <si>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</si>
  <si>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</si>
  <si>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</si>
  <si>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</si>
  <si>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</si>
  <si>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</si>
  <si>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</si>
  <si>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</si>
  <si>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</si>
  <si>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</si>
  <si>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</si>
  <si>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</si>
  <si>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</si>
  <si>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</si>
  <si>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</si>
  <si>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</si>
  <si>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</si>
  <si>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</si>
  <si>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</si>
  <si>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</si>
  <si>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</si>
  <si>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</si>
  <si>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</si>
  <si>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</si>
  <si>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</si>
  <si>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</si>
  <si>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</si>
  <si>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</si>
  <si>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</si>
  <si>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</si>
  <si>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</si>
  <si>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</si>
  <si>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</si>
  <si>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</si>
  <si>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</si>
  <si>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</si>
  <si>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</si>
  <si>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</si>
  <si>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</si>
  <si>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</si>
  <si>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</si>
  <si>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</si>
  <si>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</si>
  <si>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</si>
  <si>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</si>
  <si>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</si>
  <si>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</si>
  <si>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</si>
  <si>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</si>
  <si>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</si>
  <si>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</si>
  <si>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</si>
  <si>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</si>
  <si>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</si>
  <si>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</si>
  <si>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</si>
  <si>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</si>
  <si>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</si>
  <si>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</si>
  <si>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</si>
  <si>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</si>
  <si>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</si>
  <si>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</si>
  <si>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</si>
  <si>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</si>
  <si>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</si>
  <si>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</si>
  <si>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</si>
  <si>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</si>
  <si>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</si>
  <si>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</si>
  <si>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</si>
  <si>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</si>
  <si>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</si>
  <si>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</si>
  <si>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</si>
  <si>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</si>
  <si>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</si>
  <si>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</si>
  <si>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</si>
  <si>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</si>
  <si>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</si>
  <si>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</si>
  <si>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</si>
  <si>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</si>
  <si>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</si>
  <si>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</si>
  <si>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</si>
  <si>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</si>
  <si>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</si>
  <si>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</si>
  <si>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</si>
  <si>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</si>
  <si>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</si>
  <si>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</si>
  <si>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</si>
  <si>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</si>
  <si>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</si>
  <si>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</si>
  <si>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</si>
  <si>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</si>
  <si>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</si>
  <si>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</si>
  <si>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</si>
  <si>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</si>
  <si>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</si>
  <si>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</si>
  <si>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</si>
  <si>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</si>
  <si>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</si>
  <si>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</si>
  <si>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</si>
  <si>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</si>
  <si>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</si>
  <si>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</si>
  <si>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</si>
  <si>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</si>
  <si>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</si>
  <si>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</si>
  <si>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</si>
  <si>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</si>
  <si>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</si>
  <si>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</si>
  <si>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</si>
  <si>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</si>
  <si>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</si>
  <si>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</si>
  <si>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</si>
  <si>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</si>
  <si>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</si>
  <si>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</si>
  <si>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</si>
  <si>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</si>
  <si>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</si>
  <si>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</si>
  <si>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</si>
  <si>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</si>
  <si>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</si>
  <si>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</si>
  <si>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</si>
  <si>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</si>
  <si>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</si>
  <si>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</si>
  <si>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</si>
  <si>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</si>
  <si>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</si>
  <si>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</si>
  <si>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</si>
  <si>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</si>
  <si>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</si>
  <si>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</si>
  <si>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</si>
  <si>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</si>
  <si>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</si>
  <si>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</si>
  <si>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</si>
  <si>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</si>
  <si>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</si>
  <si>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</si>
  <si>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</si>
  <si>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</si>
  <si>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</si>
  <si>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</si>
  <si>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</si>
  <si>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</si>
  <si>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</si>
  <si>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</si>
  <si>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</si>
  <si>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</si>
  <si>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</si>
  <si>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</si>
  <si>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</si>
  <si>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</si>
  <si>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</si>
  <si>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</si>
  <si>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</si>
  <si>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</si>
  <si>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</si>
  <si>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</si>
  <si>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</si>
  <si>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</si>
  <si>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</si>
  <si>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</si>
  <si>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</si>
  <si>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</si>
  <si>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</si>
  <si>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</si>
  <si>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</si>
  <si>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</si>
  <si>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</si>
  <si>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</si>
  <si>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</si>
  <si>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</si>
  <si>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</si>
  <si>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</si>
  <si>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</si>
  <si>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</si>
  <si>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</si>
  <si>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</si>
  <si>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</si>
  <si>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</si>
  <si>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</si>
  <si>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</si>
  <si>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</si>
  <si>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</si>
  <si>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</si>
  <si>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</si>
  <si>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</si>
  <si>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</si>
  <si>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</si>
  <si>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</si>
  <si>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</si>
  <si>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</si>
  <si>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</si>
  <si>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</si>
  <si>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</si>
  <si>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</si>
  <si>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</si>
  <si>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</si>
  <si>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</si>
  <si>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</si>
  <si>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</si>
  <si>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</si>
  <si>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</si>
  <si>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</si>
  <si>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</si>
  <si>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</si>
  <si>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</si>
  <si>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</si>
  <si>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</si>
  <si>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</si>
  <si>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</si>
  <si>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</si>
  <si>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</si>
  <si>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</si>
  <si>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</si>
  <si>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</si>
  <si>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</si>
  <si>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</si>
  <si>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</si>
  <si>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</si>
  <si>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</si>
  <si>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</si>
  <si>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</si>
  <si>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</si>
  <si>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</si>
  <si>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</si>
  <si>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</si>
  <si>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</si>
  <si>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</si>
  <si>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</si>
  <si>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</si>
  <si>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</si>
  <si>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</si>
  <si>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</si>
  <si>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</si>
  <si>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</si>
  <si>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</si>
  <si>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</si>
  <si>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</si>
  <si>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</si>
  <si>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</si>
  <si>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</si>
  <si>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</si>
  <si>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</si>
  <si>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</si>
  <si>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</si>
  <si>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</si>
  <si>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</si>
  <si>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</si>
  <si>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</si>
  <si>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</si>
  <si>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</si>
  <si>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</si>
  <si>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</si>
  <si>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</si>
  <si>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</si>
  <si>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</si>
  <si>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</si>
  <si>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</si>
  <si>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</si>
  <si>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</si>
  <si>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</si>
  <si>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</si>
  <si>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</si>
  <si>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</si>
  <si>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</si>
  <si>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</si>
  <si>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</si>
  <si>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</si>
  <si>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</si>
  <si>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</si>
  <si>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</si>
  <si>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</si>
  <si>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</si>
  <si>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</si>
  <si>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</si>
  <si>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</si>
  <si>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</si>
  <si>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</si>
  <si>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</si>
  <si>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</si>
  <si>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</si>
  <si>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</si>
  <si>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</si>
  <si>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</si>
  <si>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</si>
  <si>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</si>
  <si>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</si>
  <si>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</si>
  <si>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</si>
  <si>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</si>
  <si>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</si>
  <si>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</si>
  <si>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</si>
  <si>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</si>
  <si>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</si>
  <si>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</si>
  <si>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</si>
  <si>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</si>
  <si>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</si>
  <si>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</si>
  <si>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</si>
  <si>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</si>
  <si>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</si>
  <si>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</si>
  <si>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</si>
  <si>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</si>
  <si>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</si>
  <si>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</si>
  <si>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</si>
  <si>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</si>
  <si>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</si>
  <si>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</si>
  <si>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</si>
  <si>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</si>
  <si>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</si>
  <si>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</si>
  <si>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</si>
  <si>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</si>
  <si>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</si>
  <si>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</si>
  <si>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</si>
  <si>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</si>
  <si>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</si>
  <si>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</si>
  <si>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</si>
  <si>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</si>
  <si>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</si>
  <si>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</si>
  <si>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</si>
  <si>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</si>
  <si>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</si>
  <si>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</si>
  <si>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</si>
  <si>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</si>
  <si>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</si>
  <si>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</si>
  <si>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</si>
  <si>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</si>
  <si>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</si>
  <si>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</si>
  <si>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</si>
  <si>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</si>
  <si>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</si>
  <si>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</si>
  <si>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</si>
  <si>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</si>
  <si>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</si>
  <si>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</si>
  <si>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</si>
  <si>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</si>
  <si>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</si>
  <si>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</si>
  <si>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</si>
  <si>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</si>
  <si>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</si>
  <si>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</si>
  <si>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</si>
  <si>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</si>
  <si>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</si>
  <si>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</si>
  <si>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</si>
  <si>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</si>
  <si>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</si>
  <si>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</si>
  <si>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</si>
  <si>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</si>
  <si>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</si>
  <si>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</si>
  <si>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</si>
  <si>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</si>
  <si>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</si>
  <si>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</si>
  <si>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</si>
  <si>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</si>
  <si>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</si>
  <si>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</si>
  <si>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</si>
  <si>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</si>
  <si>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</si>
  <si>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</si>
  <si>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</si>
  <si>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</si>
  <si>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</si>
  <si>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</si>
  <si>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</si>
  <si>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</si>
  <si>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</si>
  <si>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</si>
  <si>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</si>
  <si>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</si>
  <si>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</si>
  <si>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</si>
  <si>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</si>
  <si>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</si>
  <si>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</si>
  <si>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</si>
  <si>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</si>
  <si>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</si>
  <si>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</si>
  <si>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</si>
  <si>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</si>
  <si>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</si>
  <si>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</si>
  <si>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</si>
  <si>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</si>
  <si>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</si>
  <si>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</si>
  <si>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</si>
  <si>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</si>
  <si>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</si>
  <si>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</si>
  <si>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</si>
  <si>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</si>
  <si>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</si>
  <si>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</si>
  <si>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</si>
  <si>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</si>
  <si>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</si>
  <si>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</si>
  <si>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</si>
  <si>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</si>
  <si>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</si>
  <si>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</si>
  <si>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</si>
  <si>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</si>
  <si>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</si>
  <si>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</si>
  <si>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</si>
  <si>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</si>
  <si>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</si>
  <si>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</si>
  <si>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</si>
  <si>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</si>
  <si>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</si>
  <si>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</si>
  <si>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</si>
  <si>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</si>
  <si>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</si>
  <si>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</si>
  <si>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</si>
  <si>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</si>
  <si>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</si>
  <si>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</si>
  <si>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</si>
  <si>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</si>
  <si>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</si>
  <si>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</si>
  <si>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</si>
  <si>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</si>
  <si>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</si>
  <si>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</si>
  <si>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</si>
  <si>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</si>
  <si>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</si>
  <si>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</si>
  <si>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</si>
  <si>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</si>
  <si>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</si>
  <si>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</si>
  <si>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</si>
  <si>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</si>
  <si>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</si>
  <si>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</si>
  <si>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</si>
  <si>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</si>
  <si>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</si>
  <si>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</si>
  <si>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</si>
  <si>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</si>
  <si>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</si>
  <si>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</si>
  <si>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</si>
  <si>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</si>
  <si>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</si>
  <si>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</si>
  <si>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</si>
  <si>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</si>
  <si>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</si>
  <si>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</si>
  <si>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</si>
  <si>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</si>
  <si>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</si>
  <si>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</si>
  <si>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</si>
  <si>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</si>
  <si>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</si>
  <si>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</si>
  <si>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</si>
  <si>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</si>
  <si>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</si>
  <si>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</si>
  <si>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</si>
  <si>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</si>
  <si>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</si>
  <si>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</si>
  <si>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</si>
  <si>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</si>
  <si>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</si>
  <si>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</si>
  <si>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</si>
  <si>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</si>
  <si>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</si>
  <si>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</si>
  <si>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</si>
  <si>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</si>
  <si>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</si>
  <si>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</si>
  <si>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</si>
  <si>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</si>
  <si>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</si>
  <si>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</si>
  <si>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</si>
  <si>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</si>
  <si>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</si>
  <si>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</si>
  <si>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</si>
  <si>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</si>
  <si>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</si>
  <si>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</si>
  <si>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</si>
  <si>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</si>
  <si>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</si>
  <si>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</si>
  <si>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</si>
  <si>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</si>
  <si>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</si>
  <si>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</si>
  <si>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</si>
  <si>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</si>
  <si>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</si>
  <si>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</si>
  <si>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</si>
  <si>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</si>
  <si>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</si>
  <si>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</si>
  <si>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</si>
  <si>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</si>
  <si>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</si>
  <si>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</si>
  <si>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</si>
  <si>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</si>
  <si>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</si>
  <si>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</si>
  <si>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</si>
  <si>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</si>
  <si>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</si>
  <si>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</si>
  <si>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</si>
  <si>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</si>
  <si>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</si>
  <si>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</si>
  <si>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</si>
  <si>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</si>
  <si>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</si>
  <si>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</si>
  <si>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</si>
  <si>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</si>
  <si>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</si>
  <si>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</si>
  <si>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</si>
  <si>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</si>
  <si>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</si>
  <si>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</si>
  <si>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</si>
  <si>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</si>
  <si>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</si>
  <si>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</si>
  <si>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</si>
  <si>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</si>
  <si>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</si>
  <si>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</si>
  <si>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</si>
  <si>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</si>
  <si>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</si>
  <si>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</si>
  <si>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</si>
  <si>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</si>
  <si>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</si>
  <si>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</si>
  <si>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</si>
  <si>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</si>
  <si>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</si>
  <si>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</si>
  <si>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</si>
  <si>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</si>
  <si>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</si>
  <si>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</si>
  <si>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</si>
  <si>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</si>
  <si>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</si>
  <si>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</si>
  <si>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</si>
  <si>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</si>
  <si>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</si>
  <si>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</si>
  <si>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</si>
  <si>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</si>
  <si>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</si>
  <si>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</si>
  <si>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</si>
  <si>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</si>
  <si>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</si>
  <si>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</si>
  <si>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</si>
  <si>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</si>
  <si>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</si>
  <si>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</si>
  <si>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</si>
  <si>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</si>
  <si>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</si>
  <si>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</si>
  <si>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</si>
  <si>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</si>
  <si>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</si>
  <si>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</si>
  <si>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</si>
  <si>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</si>
  <si>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</si>
  <si>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</si>
  <si>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</si>
  <si>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</si>
  <si>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</si>
  <si>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</si>
  <si>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</si>
  <si>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</si>
  <si>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</si>
  <si>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</si>
  <si>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</si>
  <si>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</si>
  <si>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</si>
  <si>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</si>
  <si>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</si>
  <si>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</si>
  <si>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</si>
  <si>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</si>
  <si>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</si>
  <si>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</si>
  <si>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</si>
  <si>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</si>
  <si>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</si>
  <si>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</si>
  <si>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</si>
  <si>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</si>
  <si>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</si>
  <si>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</si>
  <si>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</si>
  <si>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</si>
  <si>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</si>
  <si>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</si>
  <si>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</si>
  <si>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</si>
  <si>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</si>
  <si>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</si>
  <si>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</si>
  <si>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</si>
  <si>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</si>
  <si>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</si>
  <si>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</si>
  <si>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</si>
  <si>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</si>
  <si>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</si>
  <si>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</si>
  <si>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</si>
  <si>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</si>
  <si>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</si>
  <si>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</si>
  <si>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</si>
  <si>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</si>
  <si>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</si>
  <si>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</si>
  <si>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</si>
  <si>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</si>
  <si>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</si>
  <si>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</si>
  <si>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</si>
  <si>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</si>
  <si>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</si>
  <si>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</si>
  <si>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</si>
  <si>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</si>
  <si>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</si>
  <si>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</si>
  <si>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</si>
  <si>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</si>
  <si>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</si>
  <si>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</si>
  <si>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</si>
  <si>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</si>
  <si>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</si>
  <si>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</si>
  <si>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</si>
  <si>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</si>
  <si>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</si>
  <si>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</si>
  <si>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</si>
  <si>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</si>
  <si>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</si>
  <si>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</si>
  <si>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</si>
  <si>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</si>
  <si>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</si>
  <si>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</si>
  <si>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</si>
  <si>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</si>
  <si>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</si>
  <si>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</si>
  <si>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</si>
  <si>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</si>
  <si>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</si>
  <si>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</si>
  <si>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</si>
  <si>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</si>
  <si>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</si>
  <si>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</si>
  <si>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</si>
  <si>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</si>
  <si>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</si>
  <si>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</si>
  <si>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</si>
  <si>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</si>
  <si>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</si>
  <si>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</si>
  <si>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</si>
  <si>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</si>
  <si>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</si>
  <si>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</si>
  <si>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</si>
  <si>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</si>
  <si>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</si>
  <si>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</si>
  <si>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</si>
  <si>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</si>
  <si>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</si>
  <si>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</si>
  <si>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</si>
  <si>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</si>
  <si>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</si>
  <si>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</si>
  <si>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</si>
  <si>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</si>
  <si>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</si>
  <si>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</si>
  <si>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</si>
  <si>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</si>
  <si>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</si>
  <si>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</si>
  <si>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</si>
  <si>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</si>
  <si>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</si>
  <si>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</si>
  <si>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</si>
  <si>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</si>
  <si>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</si>
  <si>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</si>
  <si>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</si>
  <si>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</si>
  <si>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</si>
  <si>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</si>
  <si>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</si>
  <si>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</si>
  <si>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</si>
  <si>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</si>
  <si>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</si>
  <si>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</si>
  <si>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</si>
  <si>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</si>
  <si>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</si>
  <si>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</si>
  <si>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</si>
  <si>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</si>
  <si>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</si>
  <si>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</si>
  <si>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</si>
  <si>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</si>
  <si>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</si>
  <si>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</si>
  <si>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</si>
  <si>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</si>
  <si>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</si>
  <si>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</si>
  <si>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</si>
  <si>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</si>
  <si>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</si>
  <si>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</si>
  <si>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</si>
  <si>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</si>
  <si>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</si>
  <si>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</si>
  <si>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</si>
  <si>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</si>
  <si>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</si>
  <si>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</si>
  <si>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</si>
  <si>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</si>
  <si>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</si>
  <si>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</si>
  <si>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</si>
  <si>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</si>
  <si>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</si>
  <si>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</si>
  <si>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</si>
  <si>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</si>
  <si>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</si>
  <si>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</si>
  <si>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</si>
  <si>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</si>
  <si>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</si>
  <si>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</si>
  <si>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</si>
  <si>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</si>
  <si>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</si>
  <si>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</si>
  <si>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</si>
  <si>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</si>
  <si>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</si>
  <si>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</si>
  <si>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</si>
  <si>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</si>
  <si>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</si>
  <si>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</si>
  <si>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</si>
  <si>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</si>
  <si>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</si>
  <si>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</si>
  <si>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</si>
  <si>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</si>
  <si>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</si>
  <si>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</si>
  <si>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</si>
  <si>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</si>
  <si>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</si>
  <si>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</si>
  <si>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</si>
  <si>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</si>
  <si>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</si>
  <si>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</si>
  <si>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</si>
  <si>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</si>
  <si>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</si>
  <si>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</si>
  <si>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</si>
  <si>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</si>
  <si>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</si>
  <si>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</si>
  <si>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</si>
  <si>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</si>
  <si>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</si>
  <si>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</si>
  <si>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</si>
  <si>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</si>
  <si>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</si>
  <si>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</si>
  <si>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</si>
  <si>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</si>
  <si>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</si>
  <si>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</si>
  <si>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</si>
  <si>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</si>
  <si>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</si>
  <si>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</si>
  <si>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</si>
  <si>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</si>
  <si>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</si>
  <si>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</si>
  <si>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</si>
  <si>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</si>
  <si>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</si>
  <si>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</si>
  <si>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</si>
  <si>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</si>
  <si>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</si>
  <si>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</si>
  <si>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</si>
  <si>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</si>
  <si>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</si>
  <si>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</si>
  <si>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</si>
  <si>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</si>
  <si>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</si>
  <si>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</si>
  <si>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</si>
  <si>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</si>
  <si>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</si>
  <si>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</si>
  <si>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</si>
  <si>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</si>
  <si>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</si>
  <si>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</si>
  <si>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</si>
  <si>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</si>
  <si>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</si>
  <si>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</si>
  <si>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</si>
  <si>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</si>
  <si>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</si>
  <si>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</si>
  <si>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</si>
  <si>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</si>
  <si>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</si>
  <si>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</si>
  <si>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</si>
  <si>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</si>
  <si>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</si>
  <si>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</si>
  <si>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</si>
  <si>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</si>
  <si>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</si>
  <si>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</si>
  <si>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</si>
  <si>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</si>
  <si>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</si>
  <si>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</si>
  <si>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</si>
  <si>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</si>
  <si>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</si>
  <si>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</si>
  <si>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</si>
  <si>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</si>
  <si>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</si>
  <si>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</si>
  <si>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</si>
  <si>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</si>
  <si>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</si>
  <si>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</si>
  <si>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</si>
  <si>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</si>
  <si>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</si>
  <si>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</si>
  <si>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</si>
  <si>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</si>
  <si>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</si>
  <si>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</si>
  <si>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</si>
  <si>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</si>
  <si>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</si>
  <si>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</si>
  <si>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</si>
  <si>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</si>
  <si>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</si>
  <si>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</si>
  <si>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</si>
  <si>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</si>
  <si>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</si>
  <si>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</si>
  <si>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</si>
  <si>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</si>
  <si>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</si>
  <si>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</si>
  <si>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</si>
  <si>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</si>
  <si>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</si>
  <si>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</si>
  <si>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</si>
  <si>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</si>
  <si>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</si>
  <si>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</si>
  <si>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</si>
  <si>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</si>
  <si>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</si>
  <si>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</si>
  <si>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</si>
  <si>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</si>
  <si>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</si>
  <si>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</si>
  <si>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</si>
  <si>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</si>
  <si>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</si>
  <si>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</si>
  <si>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</si>
  <si>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</si>
  <si>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</si>
  <si>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</si>
  <si>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</si>
  <si>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</si>
  <si>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</si>
  <si>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</si>
  <si>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</si>
  <si>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</si>
  <si>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</si>
  <si>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</si>
  <si>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</si>
  <si>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</si>
  <si>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</si>
  <si>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</si>
  <si>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</si>
  <si>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</si>
  <si>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</si>
  <si>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</si>
  <si>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</si>
  <si>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</si>
  <si>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</si>
  <si>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</si>
  <si>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</si>
  <si>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</si>
  <si>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</si>
  <si>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</si>
  <si>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</si>
  <si>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</si>
  <si>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</si>
  <si>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</si>
  <si>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</si>
  <si>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</si>
  <si>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</si>
  <si>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</si>
  <si>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</si>
  <si>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</si>
  <si>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</si>
  <si>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</si>
  <si>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</si>
  <si>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</si>
  <si>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</si>
  <si>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</si>
  <si>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</si>
  <si>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</si>
  <si>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</si>
  <si>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</si>
  <si>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</si>
  <si>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</si>
  <si>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</si>
  <si>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</si>
  <si>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</si>
  <si>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</si>
  <si>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</si>
  <si>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</si>
  <si>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</si>
  <si>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</si>
  <si>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</si>
  <si>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</si>
  <si>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</si>
  <si>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</si>
  <si>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</si>
  <si>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</si>
  <si>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</si>
  <si>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</si>
  <si>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</si>
  <si>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</si>
  <si>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</si>
  <si>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</si>
  <si>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</si>
  <si>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</si>
  <si>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</si>
  <si>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</si>
  <si>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</si>
  <si>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</si>
  <si>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</si>
  <si>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</si>
  <si>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</si>
  <si>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</si>
  <si>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</si>
  <si>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</si>
  <si>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</si>
  <si>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</si>
  <si>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</si>
  <si>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</si>
  <si>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</si>
  <si>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</si>
  <si>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</si>
  <si>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</si>
  <si>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</si>
  <si>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</si>
  <si>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</si>
  <si>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</si>
  <si>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</si>
  <si>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</si>
  <si>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</si>
  <si>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</si>
  <si>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</si>
  <si>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</si>
  <si>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</si>
  <si>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</si>
  <si>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</si>
  <si>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</si>
  <si>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</si>
  <si>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</si>
  <si>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</si>
  <si>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</si>
  <si>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</si>
  <si>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</si>
  <si>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</si>
  <si>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</si>
  <si>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</si>
  <si>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</si>
  <si>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</si>
  <si>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</si>
  <si>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</si>
  <si>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</si>
  <si>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</si>
  <si>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</si>
  <si>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</si>
  <si>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</si>
  <si>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</si>
  <si>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</si>
  <si>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</si>
  <si>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</si>
  <si>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</si>
  <si>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</si>
  <si>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</si>
  <si>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</si>
  <si>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</si>
  <si>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</si>
  <si>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</si>
  <si>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</si>
  <si>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</si>
  <si>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</si>
  <si>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</si>
  <si>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</si>
  <si>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</si>
  <si>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</si>
  <si>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</si>
  <si>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</si>
  <si>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</si>
  <si>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</si>
  <si>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</si>
  <si>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</si>
  <si>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</si>
  <si>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</si>
  <si>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</si>
  <si>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</si>
  <si>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</si>
  <si>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</si>
  <si>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</si>
  <si>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</si>
  <si>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</si>
  <si>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</si>
  <si>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</si>
  <si>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</si>
  <si>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</si>
  <si>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</si>
  <si>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</si>
  <si>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</si>
  <si>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</si>
  <si>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</si>
  <si>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</si>
  <si>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</si>
  <si>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</si>
  <si>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</si>
  <si>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</si>
  <si>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</si>
  <si>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</si>
  <si>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</si>
  <si>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</si>
  <si>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</si>
  <si>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</si>
  <si>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</si>
  <si>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</si>
  <si>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</si>
  <si>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</si>
  <si>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</si>
  <si>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</si>
  <si>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</si>
  <si>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</si>
  <si>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</si>
  <si>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</si>
  <si>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</si>
  <si>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</si>
  <si>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</si>
  <si>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</si>
  <si>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</si>
  <si>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</si>
  <si>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</si>
  <si>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</si>
  <si>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</si>
  <si>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</si>
  <si>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</si>
  <si>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</si>
  <si>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</si>
  <si>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</si>
  <si>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</si>
  <si>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</si>
  <si>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</si>
  <si>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</si>
  <si>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</si>
  <si>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</si>
  <si>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</si>
  <si>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</si>
  <si>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</si>
  <si>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</si>
  <si>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</si>
  <si>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</si>
  <si>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</si>
  <si>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</si>
  <si>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</si>
  <si>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</si>
  <si>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</si>
  <si>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</si>
  <si>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</si>
  <si>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</si>
  <si>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</si>
  <si>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</si>
  <si>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</si>
  <si>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</si>
  <si>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</si>
  <si>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</si>
  <si>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</si>
  <si>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</si>
  <si>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</si>
  <si>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</si>
  <si>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</si>
  <si>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</si>
  <si>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</si>
  <si>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</si>
  <si>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</si>
  <si>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</si>
  <si>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</si>
  <si>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</si>
  <si>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</si>
  <si>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</si>
  <si>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</si>
  <si>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</si>
  <si>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</si>
  <si>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</si>
  <si>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</si>
  <si>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</si>
  <si>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</si>
  <si>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</si>
  <si>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</si>
  <si>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</si>
  <si>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</si>
  <si>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</si>
  <si>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</si>
  <si>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</si>
  <si>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</si>
  <si>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</si>
  <si>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</si>
  <si>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</si>
  <si>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</si>
  <si>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</si>
  <si>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</si>
  <si>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</si>
  <si>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</si>
  <si>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</si>
  <si>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</si>
  <si>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</si>
  <si>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</si>
  <si>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</si>
  <si>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</si>
  <si>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</si>
  <si>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</si>
  <si>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</si>
  <si>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</si>
  <si>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</si>
  <si>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</si>
  <si>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</si>
  <si>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</si>
  <si>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</si>
  <si>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</si>
  <si>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</si>
  <si>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</si>
  <si>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</si>
  <si>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</si>
  <si>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</si>
  <si>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</si>
  <si>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</si>
  <si>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</si>
  <si>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</si>
  <si>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</si>
  <si>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</si>
  <si>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</si>
  <si>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</si>
  <si>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</si>
  <si>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</si>
  <si>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</si>
  <si>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</si>
  <si>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</si>
  <si>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</si>
  <si>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</si>
  <si>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</si>
  <si>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</si>
  <si>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</si>
  <si>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</si>
  <si>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</si>
  <si>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</si>
  <si>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</si>
  <si>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</si>
  <si>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</si>
  <si>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</si>
  <si>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</si>
  <si>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</si>
  <si>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</si>
  <si>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</si>
  <si>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</si>
  <si>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</si>
  <si>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</si>
  <si>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</si>
  <si>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</si>
  <si>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</si>
  <si>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</si>
  <si>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</si>
  <si>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</si>
  <si>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</si>
  <si>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</si>
  <si>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</si>
  <si>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</si>
  <si>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</si>
  <si>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</si>
  <si>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</si>
  <si>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</si>
  <si>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</si>
  <si>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</si>
  <si>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</si>
  <si>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</si>
  <si>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</si>
  <si>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</si>
  <si>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</si>
  <si>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</si>
  <si>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</si>
  <si>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</si>
  <si>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</si>
  <si>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</si>
  <si>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</si>
  <si>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</si>
  <si>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</si>
  <si>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</si>
  <si>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</si>
  <si>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</si>
  <si>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</si>
  <si>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</si>
  <si>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</si>
  <si>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</si>
  <si>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</si>
  <si>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</si>
  <si>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</si>
  <si>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</si>
  <si>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</si>
  <si>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</si>
  <si>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</si>
  <si>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</si>
  <si>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</si>
  <si>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</si>
  <si>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</si>
  <si>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</si>
  <si>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</si>
  <si>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</si>
  <si>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</si>
  <si>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</si>
  <si>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</si>
  <si>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</si>
  <si>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</si>
  <si>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</si>
  <si>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</si>
  <si>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</si>
  <si>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</si>
  <si>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</si>
  <si>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</si>
  <si>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</si>
  <si>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</si>
  <si>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</si>
  <si>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</si>
  <si>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</si>
  <si>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</si>
  <si>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</si>
  <si>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</si>
  <si>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</si>
  <si>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</si>
  <si>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</si>
  <si>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</si>
  <si>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</si>
  <si>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</si>
  <si>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</si>
  <si>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</si>
  <si>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</si>
  <si>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</si>
  <si>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</si>
  <si>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</si>
  <si>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</si>
  <si>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</si>
  <si>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</si>
  <si>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</si>
  <si>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</si>
  <si>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</si>
  <si>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</si>
  <si>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</si>
  <si>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</si>
  <si>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</si>
  <si>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</si>
  <si>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</si>
  <si>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</si>
  <si>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</si>
  <si>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</si>
  <si>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</si>
  <si>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</si>
  <si>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</si>
  <si>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</si>
  <si>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</si>
  <si>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</si>
  <si>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</si>
  <si>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</si>
  <si>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</si>
  <si>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</si>
  <si>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</si>
  <si>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</si>
  <si>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</si>
  <si>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</si>
  <si>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</si>
  <si>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</si>
  <si>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</si>
  <si>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</si>
  <si>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</si>
  <si>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</si>
  <si>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</si>
  <si>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</si>
  <si>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</si>
  <si>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</si>
  <si>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</si>
  <si>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</si>
  <si>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</si>
  <si>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</si>
  <si>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</si>
  <si>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</si>
  <si>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</si>
  <si>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</si>
  <si>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</si>
  <si>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</si>
  <si>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</si>
  <si>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</si>
  <si>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</si>
  <si>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</si>
  <si>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</si>
  <si>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</si>
  <si>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</si>
  <si>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</si>
  <si>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</si>
  <si>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</si>
  <si>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</si>
  <si>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</si>
  <si>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</si>
  <si>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</si>
  <si>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</si>
  <si>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</si>
  <si>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</si>
  <si>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</si>
  <si>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</si>
  <si>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</si>
  <si>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</si>
  <si>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</si>
  <si>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</si>
  <si>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</si>
  <si>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</si>
  <si>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</si>
  <si>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</si>
  <si>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</si>
  <si>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</si>
  <si>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</si>
  <si>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</si>
  <si>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</si>
  <si>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</si>
  <si>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</si>
  <si>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</si>
  <si>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</si>
  <si>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</si>
  <si>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</si>
  <si>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</si>
  <si>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</si>
  <si>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</si>
  <si>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</si>
  <si>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</si>
  <si>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</si>
  <si>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</si>
  <si>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</si>
  <si>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</si>
  <si>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</si>
  <si>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</si>
  <si>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</si>
  <si>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</si>
  <si>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</si>
  <si>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</si>
  <si>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</si>
  <si>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</si>
  <si>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</si>
  <si>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</si>
  <si>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</si>
  <si>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</si>
  <si>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</si>
  <si>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</si>
  <si>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</si>
  <si>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</si>
  <si>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</si>
  <si>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</si>
  <si>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</si>
  <si>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</si>
  <si>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</si>
  <si>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</si>
  <si>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</si>
  <si>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</si>
  <si>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</si>
  <si>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</si>
  <si>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</si>
  <si>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</si>
  <si>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</si>
  <si>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</si>
  <si>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</si>
  <si>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</si>
  <si>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</si>
  <si>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</si>
  <si>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</si>
  <si>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</si>
  <si>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</si>
  <si>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</si>
  <si>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</si>
  <si>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</si>
  <si>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</si>
  <si>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</si>
  <si>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</si>
  <si>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</si>
  <si>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</si>
  <si>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</si>
  <si>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</si>
  <si>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</si>
  <si>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</si>
  <si>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</si>
  <si>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</si>
  <si>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</si>
  <si>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</si>
  <si>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</si>
  <si>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</si>
  <si>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</si>
  <si>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</si>
  <si>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</si>
  <si>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</si>
  <si>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</si>
  <si>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</si>
  <si>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</si>
  <si>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</si>
  <si>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</si>
  <si>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</si>
  <si>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</si>
  <si>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</si>
  <si>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</si>
  <si>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</si>
  <si>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</si>
  <si>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</si>
  <si>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</si>
  <si>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</si>
  <si>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</si>
  <si>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</si>
  <si>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</si>
  <si>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</si>
  <si>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</si>
  <si>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</si>
  <si>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</si>
  <si>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</si>
  <si>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</si>
  <si>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</si>
  <si>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</si>
  <si>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</si>
  <si>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</si>
  <si>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</si>
  <si>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</si>
  <si>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</si>
  <si>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</si>
  <si>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</si>
  <si>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</si>
  <si>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</si>
  <si>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</si>
  <si>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</si>
  <si>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</si>
  <si>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</si>
  <si>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</si>
  <si>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</si>
  <si>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</si>
  <si>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</si>
  <si>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</si>
  <si>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</si>
  <si>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</si>
  <si>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</si>
  <si>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</si>
  <si>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</si>
  <si>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</si>
  <si>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</si>
  <si>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</si>
  <si>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</si>
  <si>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</si>
  <si>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</si>
  <si>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</si>
  <si>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</si>
  <si>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</si>
  <si>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</si>
  <si>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</si>
  <si>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</si>
  <si>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</si>
  <si>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</si>
  <si>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</si>
  <si>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</si>
  <si>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</si>
  <si>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</si>
  <si>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</si>
  <si>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</si>
  <si>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</si>
  <si>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</si>
  <si>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</si>
  <si>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</si>
  <si>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</si>
  <si>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</si>
  <si>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</si>
  <si>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</si>
  <si>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</si>
  <si>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</si>
  <si>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</si>
  <si>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</si>
  <si>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</si>
  <si>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</si>
  <si>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</si>
  <si>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</si>
  <si>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</si>
  <si>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</si>
  <si>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</si>
  <si>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</si>
  <si>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</si>
  <si>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</si>
  <si>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</si>
  <si>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</si>
  <si>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</si>
  <si>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</si>
  <si>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</si>
  <si>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</si>
  <si>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</si>
  <si>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</si>
  <si>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</si>
  <si>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</si>
  <si>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</si>
  <si>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</si>
  <si>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</si>
  <si>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</si>
  <si>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</si>
  <si>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</si>
  <si>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</si>
  <si>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</si>
  <si>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</si>
  <si>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</si>
  <si>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</si>
  <si>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</si>
  <si>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</si>
  <si>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</si>
  <si>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</si>
  <si>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</si>
  <si>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</si>
  <si>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</si>
  <si>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</si>
  <si>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</si>
  <si>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</si>
  <si>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</si>
  <si>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</si>
  <si>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</si>
  <si>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</si>
  <si>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</si>
  <si>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</si>
  <si>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</si>
  <si>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</si>
  <si>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</si>
  <si>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</si>
  <si>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</si>
  <si>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</si>
  <si>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</si>
  <si>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</si>
  <si>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</si>
  <si>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</si>
  <si>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</si>
  <si>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</si>
  <si>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</si>
  <si>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</si>
  <si>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</si>
  <si>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</si>
  <si>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</si>
  <si>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</si>
  <si>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</si>
  <si>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</si>
  <si>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</si>
  <si>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</si>
  <si>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</si>
  <si>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</si>
  <si>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</si>
  <si>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</si>
  <si>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</si>
  <si>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</si>
  <si>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</si>
  <si>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</si>
  <si>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</si>
  <si>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</si>
  <si>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</si>
  <si>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</si>
  <si>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</si>
  <si>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</si>
  <si>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</si>
  <si>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</si>
  <si>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</si>
  <si>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</si>
  <si>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</si>
  <si>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</si>
  <si>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</si>
  <si>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</si>
  <si>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</si>
  <si>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</si>
  <si>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</si>
  <si>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</si>
  <si>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</si>
  <si>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</si>
  <si>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</si>
  <si>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</si>
  <si>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</si>
  <si>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</si>
  <si>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</si>
  <si>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</si>
  <si>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</si>
  <si>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</si>
  <si>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</si>
  <si>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</si>
  <si>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</si>
  <si>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</si>
  <si>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</si>
  <si>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</si>
  <si>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</si>
  <si>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</si>
  <si>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</si>
  <si>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</si>
  <si>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</si>
  <si>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</si>
  <si>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</si>
  <si>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</si>
  <si>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</si>
  <si>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</si>
  <si>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</si>
  <si>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</si>
  <si>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</si>
  <si>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</si>
  <si>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</si>
  <si>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</si>
  <si>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</si>
  <si>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</si>
  <si>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</si>
  <si>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</si>
  <si>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</si>
  <si>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</si>
  <si>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</si>
  <si>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</si>
  <si>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</si>
  <si>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</si>
  <si>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</si>
  <si>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</si>
  <si>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</si>
  <si>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</si>
  <si>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</si>
  <si>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</si>
  <si>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</si>
  <si>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</si>
  <si>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</si>
  <si>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</si>
  <si>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</si>
  <si>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</si>
  <si>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</si>
  <si>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</si>
  <si>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</si>
  <si>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</si>
  <si>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</si>
  <si>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</si>
  <si>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</si>
  <si>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</si>
  <si>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</si>
  <si>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</si>
  <si>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</si>
  <si>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</si>
  <si>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</si>
  <si>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</si>
  <si>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</si>
  <si>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</si>
  <si>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</si>
  <si>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</si>
  <si>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</si>
  <si>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</si>
  <si>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</si>
  <si>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</si>
  <si>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</si>
  <si>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</si>
  <si>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</si>
  <si>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</si>
  <si>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</si>
  <si>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</si>
  <si>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</si>
  <si>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</si>
  <si>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</si>
  <si>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</si>
  <si>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</si>
  <si>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</si>
  <si>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</si>
  <si>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</si>
  <si>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</si>
  <si>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</si>
  <si>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</si>
  <si>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</si>
  <si>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</si>
  <si>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</si>
  <si>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</si>
  <si>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</si>
  <si>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</si>
  <si>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</si>
  <si>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</si>
  <si>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</si>
  <si>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</si>
  <si>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</si>
  <si>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</si>
  <si>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</si>
  <si>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</si>
  <si>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</si>
  <si>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</si>
  <si>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</si>
  <si>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</si>
  <si>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</si>
  <si>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</si>
  <si>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</si>
  <si>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</si>
  <si>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</si>
  <si>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</si>
  <si>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</si>
  <si>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</si>
  <si>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</si>
  <si>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</si>
  <si>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</si>
  <si>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</si>
  <si>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</si>
  <si>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</si>
  <si>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</si>
  <si>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</si>
  <si>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</si>
  <si>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</si>
  <si>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</si>
  <si>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</si>
  <si>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</si>
  <si>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</si>
  <si>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</si>
  <si>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</si>
  <si>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</si>
  <si>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</si>
  <si>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</si>
  <si>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</si>
  <si>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</si>
  <si>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</si>
  <si>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</si>
  <si>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</si>
  <si>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</si>
  <si>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</si>
  <si>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</si>
  <si>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</si>
  <si>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</si>
  <si>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</si>
  <si>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</si>
  <si>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</si>
  <si>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</si>
  <si>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</si>
  <si>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</si>
  <si>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</si>
  <si>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</si>
  <si>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</si>
  <si>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</si>
  <si>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</si>
  <si>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</si>
  <si>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</si>
  <si>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</si>
  <si>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</si>
  <si>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</si>
  <si>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</si>
  <si>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</si>
  <si>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</si>
  <si>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</si>
  <si>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</si>
  <si>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</si>
  <si>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</si>
  <si>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</si>
  <si>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</si>
  <si>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</si>
  <si>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</si>
  <si>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</si>
  <si>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</si>
  <si>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</si>
  <si>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</si>
  <si>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</si>
  <si>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</si>
  <si>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</si>
  <si>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</si>
  <si>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</si>
  <si>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</si>
  <si>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</si>
  <si>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</si>
  <si>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</si>
  <si>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</si>
  <si>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</si>
  <si>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</si>
  <si>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</si>
  <si>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</si>
  <si>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</si>
  <si>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</si>
  <si>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</si>
  <si>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</si>
  <si>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</si>
  <si>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</si>
  <si>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</si>
  <si>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</si>
  <si>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</si>
  <si>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</si>
  <si>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</si>
  <si>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</si>
  <si>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</si>
  <si>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</si>
  <si>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</si>
  <si>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</si>
  <si>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</si>
  <si>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</si>
  <si>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</si>
  <si>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</si>
  <si>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</si>
  <si>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</si>
  <si>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</si>
  <si>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</si>
  <si>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</si>
  <si>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</si>
  <si>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</si>
  <si>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</si>
  <si>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</si>
  <si>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</si>
  <si>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</si>
  <si>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</si>
  <si>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</si>
  <si>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</si>
  <si>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</si>
  <si>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</si>
  <si>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</si>
  <si>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</si>
  <si>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</si>
  <si>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</si>
  <si>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</si>
  <si>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</si>
  <si>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</si>
  <si>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</si>
  <si>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</si>
  <si>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</si>
  <si>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</si>
  <si>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</si>
  <si>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</si>
  <si>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</si>
  <si>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</si>
  <si>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</si>
  <si>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</si>
  <si>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</si>
  <si>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</si>
  <si>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</si>
  <si>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</si>
  <si>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</si>
  <si>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</si>
  <si>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</si>
  <si>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</si>
  <si>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</si>
  <si>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</si>
  <si>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</si>
  <si>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</si>
  <si>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</si>
  <si>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</si>
  <si>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</si>
  <si>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</si>
  <si>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</si>
  <si>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</si>
  <si>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</si>
  <si>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</si>
  <si>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</si>
  <si>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</si>
  <si>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</si>
  <si>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</si>
  <si>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</si>
  <si>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</si>
  <si>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</si>
  <si>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</si>
  <si>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</si>
  <si>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</si>
  <si>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</si>
  <si>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</si>
  <si>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</si>
  <si>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</si>
  <si>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</si>
  <si>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</si>
  <si>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</si>
  <si>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</si>
  <si>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</si>
  <si>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</si>
  <si>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</si>
  <si>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</si>
  <si>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</si>
  <si>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</si>
  <si>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</si>
  <si>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</si>
  <si>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</si>
  <si>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</si>
  <si>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</si>
  <si>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</si>
  <si>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</si>
  <si>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</si>
  <si>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</si>
  <si>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</si>
  <si>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</si>
  <si>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</si>
  <si>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</si>
  <si>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</si>
  <si>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</si>
  <si>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</si>
  <si>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</si>
  <si>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</si>
  <si>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</si>
  <si>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</si>
  <si>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</si>
  <si>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</si>
  <si>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</si>
  <si>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</si>
  <si>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</si>
  <si>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</si>
  <si>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</si>
  <si>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</si>
  <si>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</si>
  <si>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</si>
  <si>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</si>
  <si>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</si>
  <si>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</si>
  <si>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</si>
  <si>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</si>
  <si>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</si>
  <si>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</si>
  <si>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</si>
  <si>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</si>
  <si>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</si>
  <si>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</si>
  <si>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</si>
  <si>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</si>
  <si>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</si>
  <si>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</si>
  <si>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</si>
  <si>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</si>
  <si>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</si>
  <si>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</si>
  <si>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</si>
  <si>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</si>
  <si>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</si>
  <si>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</si>
  <si>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</si>
  <si>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</si>
  <si>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</si>
  <si>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</si>
  <si>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</si>
  <si>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</si>
  <si>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</si>
  <si>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</si>
  <si>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</si>
  <si>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</si>
  <si>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</si>
  <si>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</si>
  <si>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</si>
  <si>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</si>
  <si>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</si>
  <si>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</si>
  <si>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</si>
  <si>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</si>
  <si>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</si>
  <si>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</si>
  <si>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</si>
  <si>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</si>
  <si>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</si>
  <si>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</si>
  <si>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</si>
  <si>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</si>
  <si>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</si>
  <si>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</si>
  <si>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</si>
  <si>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</si>
  <si>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</si>
  <si>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</si>
  <si>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</si>
  <si>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</si>
  <si>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</si>
  <si>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</si>
  <si>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</si>
  <si>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</si>
  <si>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</si>
  <si>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</si>
  <si>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</si>
  <si>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</si>
  <si>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</si>
  <si>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</si>
  <si>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</si>
  <si>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</si>
  <si>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</si>
  <si>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</si>
  <si>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</si>
  <si>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</si>
  <si>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</si>
  <si>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</si>
  <si>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</si>
  <si>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</si>
  <si>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</si>
  <si>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</si>
  <si>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</si>
  <si>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</si>
  <si>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</si>
  <si>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</si>
  <si>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</si>
  <si>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</si>
  <si>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</si>
  <si>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</si>
  <si>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</si>
  <si>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</si>
  <si>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</si>
  <si>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</si>
  <si>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</si>
  <si>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</si>
  <si>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</si>
  <si>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</si>
  <si>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</si>
  <si>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</si>
  <si>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</si>
  <si>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</si>
  <si>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</si>
  <si>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</si>
  <si>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</si>
  <si>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</si>
  <si>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</si>
  <si>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</si>
  <si>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</si>
  <si>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</si>
  <si>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</si>
  <si>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</si>
  <si>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</si>
  <si>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</si>
  <si>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</si>
  <si>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</si>
  <si>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</si>
  <si>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</si>
  <si>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</si>
  <si>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</si>
  <si>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</si>
  <si>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</si>
  <si>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</si>
  <si>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</si>
  <si>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</si>
  <si>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</si>
  <si>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</si>
  <si>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</si>
  <si>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</si>
  <si>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</si>
  <si>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</si>
  <si>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</si>
  <si>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</si>
  <si>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</si>
  <si>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</si>
  <si>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</si>
  <si>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</si>
  <si>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</si>
  <si>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</si>
  <si>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</si>
  <si>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</si>
  <si>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</si>
  <si>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</si>
  <si>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</si>
  <si>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</si>
  <si>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</si>
  <si>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</si>
  <si>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</si>
  <si>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</si>
  <si>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</si>
  <si>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</si>
  <si>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</si>
  <si>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</si>
  <si>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</si>
  <si>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</si>
  <si>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</si>
  <si>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</si>
  <si>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</si>
  <si>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</si>
  <si>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</si>
  <si>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</si>
  <si>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</si>
  <si>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</si>
  <si>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</si>
  <si>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</si>
  <si>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</si>
  <si>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</si>
  <si>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</si>
  <si>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</si>
  <si>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</si>
  <si>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</si>
  <si>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</si>
  <si>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</si>
  <si>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</si>
  <si>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</si>
  <si>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</si>
  <si>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</si>
  <si>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</si>
  <si>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</si>
  <si>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</si>
  <si>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</si>
  <si>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</si>
  <si>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</si>
  <si>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</si>
  <si>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</si>
  <si>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</si>
  <si>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</si>
  <si>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</si>
  <si>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</si>
  <si>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</si>
  <si>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</si>
  <si>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</si>
  <si>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</si>
  <si>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</si>
  <si>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</si>
  <si>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</si>
  <si>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</si>
  <si>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</si>
  <si>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</si>
  <si>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</si>
  <si>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</si>
  <si>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</si>
  <si>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</si>
  <si>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</si>
  <si>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</si>
  <si>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</si>
  <si>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</si>
  <si>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</si>
  <si>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</si>
  <si>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</si>
  <si>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</si>
  <si>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</si>
  <si>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</si>
  <si>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</si>
  <si>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</si>
  <si>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</si>
  <si>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</si>
  <si>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</si>
  <si>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</si>
  <si>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</si>
  <si>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</si>
  <si>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</si>
  <si>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</si>
  <si>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</si>
  <si>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</si>
  <si>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</si>
  <si>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</si>
  <si>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</si>
  <si>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</si>
  <si>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</si>
  <si>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</si>
  <si>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</si>
  <si>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</si>
  <si>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</si>
  <si>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</si>
  <si>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</si>
  <si>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</si>
  <si>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</si>
  <si>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</si>
  <si>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</si>
  <si>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</si>
  <si>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</si>
  <si>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</si>
  <si>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</si>
  <si>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</si>
  <si>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</si>
  <si>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</si>
  <si>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</si>
  <si>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</si>
  <si>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</si>
  <si>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</si>
  <si>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</si>
  <si>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</si>
  <si>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</si>
  <si>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</si>
  <si>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</si>
  <si>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</si>
  <si>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</si>
  <si>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</si>
  <si>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</si>
  <si>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</si>
  <si>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</si>
  <si>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</si>
  <si>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</si>
  <si>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</si>
  <si>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</si>
  <si>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</si>
  <si>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</si>
  <si>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</si>
  <si>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</si>
  <si>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</si>
  <si>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</si>
  <si>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</si>
  <si>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</si>
  <si>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</si>
  <si>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</si>
  <si>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</si>
  <si>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</si>
  <si>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</si>
  <si>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</si>
  <si>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</si>
  <si>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</si>
  <si>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</si>
  <si>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</si>
  <si>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</si>
  <si>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</si>
  <si>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</si>
  <si>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</si>
  <si>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</si>
  <si>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</si>
  <si>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</si>
  <si>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</si>
  <si>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</si>
  <si>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</si>
  <si>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</si>
  <si>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</si>
  <si>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</si>
  <si>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</si>
  <si>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</si>
  <si>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</si>
  <si>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</si>
  <si>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</si>
  <si>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</si>
  <si>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</si>
  <si>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</si>
  <si>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</si>
  <si>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</si>
  <si>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</si>
  <si>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</si>
  <si>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</si>
  <si>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</si>
  <si>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</si>
  <si>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</si>
  <si>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</si>
  <si>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</si>
  <si>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</si>
  <si>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</si>
  <si>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</si>
  <si>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</si>
  <si>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</si>
  <si>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</si>
  <si>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</si>
  <si>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</si>
  <si>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</si>
  <si>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</si>
  <si>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</si>
  <si>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</si>
  <si>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</si>
  <si>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</si>
  <si>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</si>
  <si>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</si>
  <si>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</si>
  <si>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</si>
  <si>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</si>
  <si>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</si>
  <si>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</si>
  <si>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</si>
  <si>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</si>
  <si>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</si>
  <si>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</si>
  <si>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</si>
  <si>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</si>
  <si>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</si>
  <si>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</si>
  <si>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</si>
  <si>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</si>
  <si>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</si>
  <si>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</si>
  <si>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</si>
  <si>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</si>
  <si>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</si>
  <si>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</si>
  <si>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</si>
  <si>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</si>
  <si>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</si>
  <si>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</si>
  <si>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</si>
  <si>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</si>
  <si>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</si>
  <si>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</si>
  <si>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</si>
  <si>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</si>
  <si>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</si>
  <si>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</si>
  <si>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</si>
  <si>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</si>
  <si>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</si>
  <si>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</si>
  <si>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</si>
  <si>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</si>
  <si>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</si>
  <si>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</si>
  <si>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</si>
  <si>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</si>
  <si>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</si>
  <si>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</si>
  <si>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</si>
  <si>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</si>
  <si>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</si>
  <si>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</si>
  <si>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</si>
  <si>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</si>
  <si>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</si>
  <si>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</si>
  <si>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</si>
  <si>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</si>
  <si>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</si>
  <si>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</si>
  <si>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</si>
  <si>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</si>
  <si>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</si>
  <si>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</si>
  <si>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</si>
  <si>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</si>
  <si>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</si>
  <si>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</si>
  <si>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</si>
  <si>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</si>
  <si>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</si>
  <si>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</si>
  <si>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</si>
  <si>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</si>
  <si>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</si>
  <si>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</si>
  <si>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</si>
  <si>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</si>
  <si>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</si>
  <si>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</si>
  <si>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</si>
  <si>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</si>
  <si>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</si>
  <si>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</si>
  <si>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</si>
  <si>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</si>
  <si>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</si>
  <si>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</si>
  <si>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</si>
  <si>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</si>
  <si>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</si>
  <si>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</si>
  <si>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</si>
  <si>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</si>
  <si>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</si>
  <si>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</si>
  <si>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</si>
  <si>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</si>
  <si>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</si>
  <si>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</si>
  <si>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</si>
  <si>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</si>
  <si>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</si>
  <si>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</si>
  <si>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</si>
  <si>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</si>
  <si>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</si>
  <si>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</si>
  <si>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</si>
  <si>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</si>
  <si>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</si>
  <si>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</si>
  <si>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</si>
  <si>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</si>
  <si>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</si>
  <si>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</si>
  <si>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</si>
  <si>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</si>
  <si>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</si>
  <si>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</si>
  <si>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</si>
  <si>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</si>
  <si>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</si>
  <si>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</si>
  <si>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</si>
  <si>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</si>
  <si>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</si>
  <si>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</si>
  <si>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</si>
  <si>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</si>
  <si>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</si>
  <si>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</si>
  <si>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</si>
  <si>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</si>
  <si>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</si>
  <si>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</si>
  <si>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</si>
  <si>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</si>
  <si>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</si>
  <si>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</si>
  <si>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</si>
  <si>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</si>
  <si>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</si>
  <si>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</si>
  <si>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</si>
  <si>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</si>
  <si>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</si>
  <si>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</si>
  <si>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</si>
  <si>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</si>
  <si>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</si>
  <si>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</si>
  <si>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</si>
  <si>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</si>
  <si>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</si>
  <si>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</si>
  <si>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</si>
  <si>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</si>
  <si>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</si>
  <si>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</si>
  <si>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</si>
  <si>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</si>
  <si>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</si>
  <si>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</si>
  <si>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</si>
  <si>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</si>
  <si>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</si>
  <si>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</si>
  <si>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</si>
  <si>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</si>
  <si>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</si>
  <si>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</si>
  <si>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</si>
  <si>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</si>
  <si>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</si>
  <si>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</si>
  <si>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</si>
  <si>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</si>
  <si>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</si>
  <si>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</si>
  <si>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</si>
  <si>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</si>
  <si>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</si>
  <si>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</si>
  <si>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</si>
  <si>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</si>
  <si>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</si>
  <si>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</si>
  <si>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</si>
  <si>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</si>
  <si>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</si>
  <si>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</si>
  <si>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</si>
  <si>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</si>
  <si>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</si>
  <si>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</si>
  <si>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</si>
  <si>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</si>
  <si>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</si>
  <si>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</si>
  <si>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</si>
  <si>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</si>
  <si>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</si>
  <si>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</si>
  <si>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</si>
  <si>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</si>
  <si>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</si>
  <si>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</si>
  <si>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</si>
  <si>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</si>
  <si>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</si>
  <si>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</si>
  <si>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</si>
  <si>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</si>
  <si>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</si>
  <si>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</si>
  <si>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</si>
  <si>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</si>
  <si>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</si>
  <si>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</si>
  <si>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</si>
  <si>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</si>
  <si>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</si>
  <si>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</si>
  <si>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</si>
  <si>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</si>
  <si>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</si>
  <si>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</si>
  <si>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</si>
  <si>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</si>
  <si>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</si>
  <si>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</si>
  <si>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</si>
  <si>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</si>
  <si>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</si>
  <si>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</si>
  <si>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</si>
  <si>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</si>
  <si>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</si>
  <si>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</si>
  <si>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</si>
  <si>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</si>
  <si>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</si>
  <si>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</si>
  <si>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</si>
  <si>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</si>
  <si>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</si>
  <si>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</si>
  <si>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</si>
  <si>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</si>
  <si>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</si>
  <si>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</si>
  <si>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</si>
  <si>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</si>
  <si>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</si>
  <si>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</si>
  <si>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</si>
  <si>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</si>
  <si>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</si>
  <si>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</si>
  <si>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</si>
  <si>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</si>
  <si>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</si>
  <si>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</si>
  <si>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</si>
  <si>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</si>
  <si>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</si>
  <si>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</si>
  <si>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</si>
  <si>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</si>
  <si>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</si>
  <si>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</si>
  <si>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</si>
  <si>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</si>
  <si>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</si>
  <si>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</si>
  <si>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</si>
  <si>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</si>
  <si>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</si>
  <si>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</si>
  <si>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</si>
  <si>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</si>
  <si>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</si>
  <si>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</si>
  <si>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</si>
  <si>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</si>
  <si>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</si>
  <si>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</si>
  <si>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</si>
  <si>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</si>
  <si>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</si>
  <si>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</si>
  <si>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</si>
  <si>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</si>
  <si>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</si>
  <si>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</si>
  <si>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</si>
  <si>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</si>
  <si>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</si>
  <si>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</si>
  <si>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</si>
  <si>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</si>
  <si>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</si>
  <si>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</si>
  <si>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</si>
  <si>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</si>
  <si>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</si>
  <si>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</si>
  <si>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</si>
  <si>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</si>
  <si>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</si>
  <si>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</si>
  <si>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</si>
  <si>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</si>
  <si>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</si>
  <si>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</si>
  <si>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</si>
  <si>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</si>
  <si>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</si>
  <si>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</si>
  <si>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</si>
  <si>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</si>
  <si>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</si>
  <si>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</si>
  <si>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</si>
  <si>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</si>
  <si>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</si>
  <si>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</si>
  <si>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</si>
  <si>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</si>
  <si>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</si>
  <si>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</si>
  <si>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</si>
  <si>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</si>
  <si>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</si>
  <si>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</si>
  <si>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</si>
  <si>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</si>
  <si>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</si>
  <si>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</si>
  <si>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</si>
  <si>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</si>
  <si>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</si>
  <si>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</si>
  <si>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</si>
  <si>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</si>
  <si>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</si>
  <si>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</si>
  <si>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</si>
  <si>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</si>
  <si>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</si>
  <si>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</si>
  <si>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</si>
  <si>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</si>
  <si>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</si>
  <si>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</si>
  <si>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</si>
  <si>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</si>
  <si>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</si>
  <si>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</si>
  <si>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</si>
  <si>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</si>
  <si>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</si>
  <si>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</si>
  <si>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</si>
  <si>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</si>
  <si>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</si>
  <si>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</si>
  <si>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</si>
  <si>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</si>
  <si>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</si>
  <si>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</si>
  <si>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</si>
  <si>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</si>
  <si>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</si>
  <si>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</si>
  <si>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</si>
  <si>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</si>
  <si>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</si>
  <si>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</si>
  <si>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</si>
  <si>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</si>
  <si>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</si>
  <si>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</si>
  <si>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</si>
  <si>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</si>
  <si>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</si>
  <si>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</si>
  <si>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</si>
  <si>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</si>
  <si>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</si>
  <si>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</si>
  <si>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</si>
  <si>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</si>
  <si>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</si>
  <si>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</si>
  <si>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</si>
  <si>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</si>
  <si>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</si>
  <si>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</si>
  <si>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</si>
  <si>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</si>
  <si>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</si>
  <si>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</si>
  <si>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</si>
  <si>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</si>
  <si>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</si>
  <si>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</si>
  <si>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</si>
  <si>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</si>
  <si>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</si>
  <si>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</si>
  <si>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</si>
  <si>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</si>
  <si>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</si>
  <si>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</si>
  <si>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</si>
  <si>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</si>
  <si>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</si>
  <si>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</si>
  <si>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</si>
  <si>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</si>
  <si>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</si>
  <si>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</si>
  <si>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</si>
  <si>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</si>
  <si>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</si>
  <si>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</si>
  <si>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</si>
  <si>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</si>
  <si>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</si>
  <si>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</si>
  <si>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</si>
  <si>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</si>
  <si>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</si>
  <si>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</si>
  <si>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</si>
  <si>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</si>
  <si>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</si>
  <si>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</si>
  <si>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</si>
  <si>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</si>
  <si>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</si>
  <si>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</si>
  <si>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</si>
  <si>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</si>
  <si>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</si>
  <si>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</si>
  <si>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</si>
  <si>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</si>
  <si>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</si>
  <si>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</si>
  <si>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</si>
  <si>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</si>
  <si>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</si>
  <si>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</si>
  <si>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</si>
  <si>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</si>
  <si>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</si>
  <si>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</si>
  <si>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</si>
  <si>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</si>
  <si>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</si>
  <si>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</si>
  <si>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</si>
  <si>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</si>
  <si>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</si>
  <si>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</si>
  <si>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</si>
  <si>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</si>
  <si>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</si>
  <si>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</si>
  <si>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</si>
  <si>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</si>
  <si>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</si>
  <si>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</si>
  <si>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</si>
  <si>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</si>
  <si>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</si>
  <si>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</si>
  <si>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</si>
  <si>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</si>
  <si>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</si>
  <si>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</si>
  <si>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</si>
  <si>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</si>
  <si>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</si>
  <si>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</si>
  <si>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</si>
  <si>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</si>
  <si>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</si>
  <si>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</si>
  <si>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</si>
  <si>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</si>
  <si>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</si>
  <si>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</si>
  <si>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</si>
  <si>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</si>
  <si>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</si>
  <si>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</si>
  <si>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</si>
  <si>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</si>
  <si>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</si>
  <si>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</si>
  <si>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</si>
  <si>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</si>
  <si>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</si>
  <si>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</si>
  <si>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</si>
  <si>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</si>
  <si>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</si>
  <si>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</si>
  <si>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</si>
  <si>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</si>
  <si>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</si>
  <si>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</si>
  <si>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</si>
  <si>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</si>
  <si>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</si>
  <si>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</si>
  <si>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</si>
  <si>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</si>
  <si>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</si>
  <si>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</si>
  <si>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</si>
  <si>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</si>
  <si>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</si>
  <si>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</si>
  <si>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</si>
  <si>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</si>
  <si>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</si>
  <si>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</si>
  <si>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</si>
  <si>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</si>
  <si>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</si>
  <si>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</si>
  <si>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</si>
  <si>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</si>
  <si>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</si>
  <si>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</si>
  <si>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</si>
  <si>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</si>
  <si>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</si>
  <si>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</si>
  <si>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</si>
  <si>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</si>
  <si>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</si>
  <si>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</si>
  <si>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</si>
  <si>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</si>
  <si>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</si>
  <si>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</si>
  <si>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</si>
  <si>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</si>
  <si>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</si>
  <si>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</si>
  <si>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</si>
  <si>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</si>
  <si>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</si>
  <si>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</si>
  <si>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</si>
  <si>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</si>
  <si>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</si>
  <si>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</si>
  <si>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</si>
  <si>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</si>
  <si>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</si>
  <si>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</si>
  <si>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</si>
  <si>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</si>
  <si>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</si>
  <si>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</si>
  <si>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</si>
  <si>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</si>
  <si>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</si>
  <si>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</si>
  <si>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</si>
  <si>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</si>
  <si>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</si>
  <si>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</si>
  <si>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</si>
  <si>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</si>
  <si>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</si>
  <si>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</si>
  <si>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</si>
  <si>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</si>
  <si>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</si>
  <si>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</si>
  <si>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</si>
  <si>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</si>
  <si>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</si>
  <si>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</si>
  <si>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</si>
  <si>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</si>
  <si>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</si>
  <si>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</si>
  <si>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</si>
  <si>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</si>
  <si>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</si>
  <si>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</si>
  <si>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</si>
  <si>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</si>
  <si>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</si>
  <si>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</si>
  <si>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</si>
  <si>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</si>
  <si>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</si>
  <si>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</si>
  <si>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</si>
  <si>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</si>
  <si>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</si>
  <si>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</si>
  <si>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</si>
  <si>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</si>
  <si>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</si>
  <si>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</si>
  <si>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</si>
  <si>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</si>
  <si>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</si>
  <si>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</si>
  <si>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</si>
  <si>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</si>
  <si>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</si>
  <si>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</si>
  <si>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</si>
  <si>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</si>
  <si>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</si>
  <si>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</si>
  <si>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</si>
  <si>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</si>
  <si>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</si>
  <si>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</si>
  <si>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</si>
  <si>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</si>
  <si>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</si>
  <si>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</si>
  <si>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</si>
  <si>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</si>
  <si>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</si>
  <si>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</si>
  <si>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</si>
  <si>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</si>
  <si>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</si>
  <si>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</si>
  <si>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</si>
  <si>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</si>
  <si>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</si>
  <si>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</si>
  <si>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</si>
  <si>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</si>
  <si>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</si>
  <si>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</si>
  <si>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</si>
  <si>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</si>
  <si>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</si>
  <si>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</si>
  <si>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</si>
  <si>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</si>
  <si>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</si>
  <si>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</si>
  <si>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</si>
  <si>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</si>
  <si>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</si>
  <si>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</si>
  <si>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</si>
  <si>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</si>
  <si>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</si>
  <si>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</si>
  <si>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</si>
  <si>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</si>
  <si>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</si>
  <si>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</si>
  <si>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</si>
  <si>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</si>
  <si>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</si>
  <si>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</si>
  <si>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</si>
  <si>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</si>
  <si>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</si>
  <si>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</si>
  <si>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</si>
  <si>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</si>
  <si>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</si>
  <si>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</si>
  <si>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</si>
  <si>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</si>
  <si>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</si>
  <si>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</si>
  <si>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</si>
  <si>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</si>
  <si>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</si>
  <si>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</si>
  <si>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</si>
  <si>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</si>
  <si>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</si>
  <si>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</si>
  <si>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</si>
  <si>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</si>
  <si>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</si>
  <si>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</si>
  <si>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</si>
  <si>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</si>
  <si>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</si>
  <si>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</si>
  <si>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</si>
  <si>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</si>
  <si>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</si>
  <si>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</si>
  <si>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</si>
  <si>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</si>
  <si>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</si>
  <si>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</si>
  <si>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</si>
  <si>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</si>
  <si>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</si>
  <si>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</si>
  <si>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</si>
  <si>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</si>
  <si>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</si>
  <si>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</si>
  <si>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</si>
  <si>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</si>
  <si>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</si>
  <si>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</si>
  <si>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</si>
  <si>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</si>
  <si>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</si>
  <si>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</si>
  <si>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</si>
  <si>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</si>
  <si>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</si>
  <si>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</si>
  <si>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</si>
  <si>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</si>
  <si>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</si>
  <si>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</si>
  <si>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</si>
  <si>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</si>
  <si>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</si>
  <si>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</si>
  <si>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</si>
  <si>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</si>
  <si>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</si>
  <si>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</si>
  <si>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</si>
  <si>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</si>
  <si>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</si>
  <si>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</si>
  <si>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</si>
  <si>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</si>
  <si>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</si>
  <si>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</si>
  <si>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</si>
  <si>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</si>
  <si>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</si>
  <si>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</si>
  <si>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</si>
  <si>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</si>
  <si>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</si>
  <si>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</si>
  <si>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</si>
  <si>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</si>
  <si>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</si>
  <si>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</si>
  <si>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</si>
  <si>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</si>
  <si>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</si>
  <si>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</si>
  <si>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</si>
  <si>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</si>
  <si>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</si>
  <si>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</si>
  <si>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</si>
  <si>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</si>
  <si>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</si>
  <si>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</si>
  <si>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</si>
  <si>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</si>
  <si>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</si>
  <si>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</si>
  <si>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</si>
  <si>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</si>
  <si>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</si>
  <si>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</si>
  <si>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</si>
  <si>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</si>
  <si>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</si>
  <si>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</si>
  <si>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</si>
  <si>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</si>
  <si>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</si>
  <si>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</si>
  <si>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</si>
  <si>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</si>
  <si>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</si>
  <si>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</si>
  <si>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</si>
  <si>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</si>
  <si>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</si>
  <si>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</si>
  <si>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</si>
  <si>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</si>
  <si>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</si>
  <si>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</si>
  <si>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</si>
  <si>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</si>
  <si>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</si>
  <si>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</si>
  <si>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</si>
  <si>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</si>
  <si>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</si>
  <si>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</si>
  <si>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</si>
  <si>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</si>
  <si>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</si>
  <si>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</si>
  <si>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</si>
  <si>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</si>
  <si>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</si>
  <si>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</si>
  <si>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</si>
  <si>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</si>
  <si>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</si>
  <si>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</si>
  <si>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</si>
  <si>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</si>
  <si>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</si>
  <si>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</si>
  <si>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</si>
  <si>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</si>
  <si>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</si>
  <si>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</si>
  <si>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</si>
  <si>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</si>
  <si>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</si>
  <si>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</si>
  <si>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</si>
  <si>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</si>
  <si>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</si>
  <si>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</si>
  <si>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</si>
  <si>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</si>
  <si>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</si>
  <si>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</si>
  <si>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</si>
  <si>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</si>
  <si>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</si>
  <si>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</si>
  <si>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</si>
  <si>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</si>
  <si>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</si>
  <si>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</si>
  <si>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</si>
  <si>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</si>
  <si>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</si>
  <si>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</si>
  <si>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</si>
  <si>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</si>
  <si>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</si>
  <si>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</si>
  <si>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</si>
  <si>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</si>
  <si>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</si>
  <si>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</si>
  <si>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</si>
  <si>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</si>
  <si>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</si>
  <si>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</si>
  <si>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</si>
  <si>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</si>
  <si>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</si>
  <si>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</si>
  <si>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</si>
  <si>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</si>
  <si>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</si>
  <si>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</si>
  <si>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</si>
  <si>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</si>
  <si>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</si>
  <si>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</si>
  <si>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</si>
  <si>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</si>
  <si>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</si>
  <si>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</si>
  <si>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</si>
  <si>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</si>
  <si>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</si>
  <si>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</si>
  <si>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</si>
  <si>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</si>
  <si>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</si>
  <si>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</si>
  <si>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</si>
  <si>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</si>
  <si>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</si>
  <si>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</si>
  <si>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</si>
  <si>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</si>
  <si>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</si>
  <si>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</si>
  <si>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</si>
  <si>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</si>
  <si>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</si>
  <si>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</si>
  <si>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</si>
  <si>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</si>
  <si>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</si>
  <si>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</si>
  <si>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</si>
  <si>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</si>
  <si>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</si>
  <si>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</si>
  <si>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</si>
  <si>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</si>
  <si>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</si>
  <si>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</si>
  <si>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</si>
  <si>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</si>
  <si>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</si>
  <si>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</si>
  <si>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</si>
  <si>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</si>
  <si>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</si>
  <si>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</si>
  <si>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</si>
  <si>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</si>
  <si>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</si>
  <si>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</si>
  <si>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</si>
  <si>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</si>
  <si>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</si>
  <si>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</si>
  <si>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</si>
  <si>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</si>
  <si>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</si>
  <si>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</si>
  <si>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</si>
  <si>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</si>
  <si>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</si>
  <si>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</si>
  <si>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</si>
  <si>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</si>
  <si>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</si>
  <si>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</si>
  <si>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</si>
  <si>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</si>
  <si>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</si>
  <si>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</si>
  <si>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</si>
  <si>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</si>
  <si>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</si>
  <si>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</si>
  <si>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</si>
  <si>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</si>
  <si>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</si>
  <si>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</si>
  <si>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</si>
  <si>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</si>
  <si>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</si>
  <si>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</si>
  <si>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</si>
  <si>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</si>
  <si>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</si>
  <si>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</si>
  <si>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</si>
  <si>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</si>
  <si>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</si>
  <si>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</si>
  <si>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</si>
  <si>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</si>
  <si>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</si>
  <si>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</si>
  <si>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</si>
  <si>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</si>
  <si>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</si>
  <si>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</si>
  <si>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</si>
  <si>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</si>
  <si>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</si>
  <si>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</si>
  <si>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</si>
  <si>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</si>
  <si>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</si>
  <si>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</si>
  <si>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</si>
  <si>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</si>
  <si>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</si>
  <si>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</si>
  <si>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</si>
  <si>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</si>
  <si>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</si>
  <si>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</si>
  <si>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</si>
  <si>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</si>
  <si>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</si>
  <si>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</si>
  <si>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</si>
  <si>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</si>
  <si>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</si>
  <si>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</si>
  <si>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</si>
  <si>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</si>
  <si>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</si>
  <si>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</si>
  <si>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</si>
  <si>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</si>
  <si>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</si>
  <si>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</si>
  <si>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</si>
  <si>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</si>
  <si>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</si>
  <si>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</si>
  <si>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</si>
  <si>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</si>
  <si>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</si>
  <si>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</si>
  <si>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</si>
  <si>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</si>
  <si>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</si>
  <si>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</si>
  <si>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</si>
  <si>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</si>
  <si>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</si>
  <si>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</si>
  <si>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</si>
  <si>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</si>
  <si>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</si>
  <si>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</si>
  <si>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</si>
  <si>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</si>
  <si>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</si>
  <si>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</si>
  <si>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</si>
  <si>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</si>
  <si>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</si>
  <si>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</si>
  <si>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</si>
  <si>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</si>
  <si>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</si>
  <si>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</si>
  <si>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</si>
  <si>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</si>
  <si>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</si>
  <si>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</si>
  <si>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</si>
  <si>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</si>
  <si>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</si>
  <si>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</si>
  <si>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</si>
  <si>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</si>
  <si>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</si>
  <si>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</si>
  <si>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</si>
  <si>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</si>
  <si>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</si>
  <si>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</si>
  <si>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</si>
  <si>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</si>
  <si>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</si>
  <si>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</si>
  <si>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</si>
  <si>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</si>
  <si>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</si>
  <si>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</si>
  <si>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</si>
  <si>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</si>
  <si>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</si>
  <si>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</si>
  <si>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</si>
  <si>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</si>
  <si>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</si>
  <si>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</si>
  <si>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</si>
  <si>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</si>
  <si>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</si>
  <si>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</si>
  <si>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</si>
  <si>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</si>
  <si>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</si>
  <si>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</si>
  <si>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</si>
  <si>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</si>
  <si>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</si>
  <si>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</si>
  <si>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</si>
  <si>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</si>
  <si>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</si>
  <si>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</si>
  <si>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</si>
  <si>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</si>
  <si>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</si>
  <si>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</si>
  <si>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</si>
  <si>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</si>
  <si>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</si>
  <si>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</si>
  <si>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</si>
  <si>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</si>
  <si>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</si>
  <si>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</si>
  <si>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</si>
  <si>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</si>
  <si>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</si>
  <si>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</si>
  <si>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</si>
  <si>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</si>
  <si>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</si>
  <si>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</si>
  <si>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</si>
  <si>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</si>
  <si>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</si>
  <si>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</si>
  <si>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</si>
  <si>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</si>
  <si>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</si>
  <si>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</si>
  <si>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</si>
  <si>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</si>
  <si>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</si>
  <si>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</si>
  <si>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</si>
  <si>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</si>
  <si>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</si>
  <si>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</si>
  <si>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</si>
  <si>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</si>
  <si>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</si>
  <si>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</si>
  <si>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</si>
  <si>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</si>
  <si>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</si>
  <si>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</si>
  <si>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</si>
  <si>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</si>
  <si>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</si>
  <si>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</si>
  <si>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</si>
  <si>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</si>
  <si>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</si>
  <si>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</si>
  <si>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</si>
  <si>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</si>
  <si>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</si>
  <si>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</si>
  <si>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</si>
  <si>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</si>
  <si>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</si>
  <si>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</si>
  <si>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</si>
  <si>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</si>
  <si>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</si>
  <si>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</si>
  <si>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</si>
  <si>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</si>
  <si>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</si>
  <si>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</si>
  <si>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</si>
  <si>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</si>
  <si>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</si>
  <si>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</si>
  <si>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</si>
  <si>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</si>
  <si>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</si>
  <si>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</si>
  <si>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</si>
  <si>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</si>
  <si>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</si>
  <si>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</si>
  <si>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</si>
  <si>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</si>
  <si>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</si>
  <si>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</si>
  <si>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</si>
  <si>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</si>
  <si>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</si>
  <si>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</si>
  <si>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</si>
  <si>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</si>
  <si>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</si>
  <si>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</si>
  <si>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</si>
  <si>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</si>
  <si>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</si>
  <si>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</si>
  <si>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</si>
  <si>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</si>
  <si>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</si>
  <si>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</si>
  <si>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</si>
  <si>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</si>
  <si>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</si>
  <si>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</si>
  <si>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</si>
  <si>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</si>
  <si>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</si>
  <si>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</si>
  <si>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</si>
  <si>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</si>
  <si>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</si>
  <si>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</si>
  <si>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</si>
  <si>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</si>
  <si>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</si>
  <si>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</si>
  <si>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</si>
  <si>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</si>
  <si>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</si>
  <si>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</si>
  <si>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</si>
  <si>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</si>
  <si>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</si>
  <si>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</si>
  <si>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</si>
  <si>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</si>
  <si>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</si>
  <si>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</si>
  <si>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</si>
  <si>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</si>
  <si>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</si>
  <si>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</si>
  <si>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</si>
  <si>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</si>
  <si>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</si>
  <si>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</si>
  <si>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</si>
  <si>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</si>
  <si>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</si>
  <si>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</si>
  <si>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</si>
  <si>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</si>
  <si>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</si>
  <si>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</si>
  <si>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</si>
  <si>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</si>
  <si>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</si>
  <si>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</si>
  <si>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</si>
  <si>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</si>
  <si>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</si>
  <si>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</si>
  <si>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</si>
  <si>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</si>
  <si>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</si>
  <si>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</si>
  <si>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</si>
  <si>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</si>
  <si>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</si>
  <si>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</si>
  <si>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</si>
  <si>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</si>
  <si>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</si>
  <si>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</si>
  <si>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</si>
  <si>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</si>
  <si>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</si>
  <si>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</si>
  <si>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</si>
  <si>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</si>
  <si>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</si>
  <si>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</si>
  <si>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</si>
  <si>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</si>
  <si>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</si>
  <si>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</si>
  <si>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</si>
  <si>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</si>
  <si>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</si>
  <si>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</si>
  <si>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</si>
  <si>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</si>
  <si>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</si>
  <si>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</si>
  <si>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</si>
  <si>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</si>
  <si>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</si>
  <si>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</si>
  <si>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</si>
  <si>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</si>
  <si>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</si>
  <si>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</si>
  <si>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</si>
  <si>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</si>
  <si>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</si>
  <si>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</si>
  <si>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</si>
  <si>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</si>
  <si>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</si>
  <si>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</si>
  <si>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</si>
  <si>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</si>
  <si>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</si>
  <si>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</si>
  <si>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</si>
  <si>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</si>
  <si>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</si>
  <si>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</si>
  <si>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</si>
  <si>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</si>
  <si>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</si>
  <si>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</si>
  <si>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</si>
  <si>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</si>
  <si>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</si>
  <si>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</si>
  <si>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</si>
  <si>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</si>
  <si>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</si>
  <si>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</si>
  <si>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</si>
  <si>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</si>
  <si>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</si>
  <si>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</si>
  <si>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</si>
  <si>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</si>
  <si>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</si>
  <si>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</si>
  <si>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</si>
  <si>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</si>
  <si>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</si>
  <si>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</si>
  <si>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</si>
  <si>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</si>
  <si>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</si>
  <si>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</si>
  <si>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</si>
  <si>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</si>
  <si>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</si>
  <si>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</si>
  <si>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</si>
  <si>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</si>
  <si>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</si>
  <si>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</si>
  <si>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</si>
  <si>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</si>
  <si>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</si>
  <si>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</si>
  <si>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</si>
  <si>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</si>
  <si>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</si>
  <si>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</si>
  <si>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</si>
  <si>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</si>
  <si>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</si>
  <si>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</si>
  <si>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</si>
  <si>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</si>
  <si>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</si>
  <si>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</si>
  <si>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</si>
  <si>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</si>
  <si>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</si>
  <si>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</si>
  <si>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</si>
  <si>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</si>
  <si>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</si>
  <si>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</si>
  <si>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</si>
  <si>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</si>
  <si>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</si>
  <si>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</si>
  <si>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</si>
  <si>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</si>
  <si>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</si>
  <si>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</si>
  <si>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</si>
  <si>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</si>
  <si>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</si>
  <si>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</si>
  <si>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</si>
  <si>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</si>
  <si>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</si>
  <si>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</si>
  <si>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</si>
  <si>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</si>
  <si>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</si>
  <si>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</si>
  <si>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</si>
  <si>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</si>
  <si>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</si>
  <si>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</si>
  <si>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</si>
  <si>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</si>
  <si>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</si>
  <si>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</si>
  <si>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</si>
  <si>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</si>
  <si>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</si>
  <si>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</si>
  <si>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</si>
  <si>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</si>
  <si>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</si>
  <si>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</si>
  <si>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</si>
  <si>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</si>
  <si>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</si>
  <si>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</si>
  <si>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</si>
  <si>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</si>
  <si>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</si>
  <si>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</si>
  <si>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</si>
  <si>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</si>
  <si>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</si>
  <si>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</si>
  <si>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</si>
  <si>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</si>
  <si>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</si>
  <si>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</si>
  <si>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</si>
  <si>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</si>
  <si>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</si>
  <si>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</si>
  <si>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</si>
  <si>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</si>
  <si>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</si>
  <si>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</si>
  <si>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</si>
  <si>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</si>
  <si>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</si>
  <si>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</si>
  <si>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</si>
  <si>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</si>
  <si>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</si>
  <si>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</si>
  <si>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</si>
  <si>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</si>
  <si>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</si>
  <si>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</si>
  <si>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</si>
  <si>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</si>
  <si>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</si>
  <si>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</si>
  <si>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</si>
  <si>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</si>
  <si>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</si>
  <si>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</si>
  <si>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</si>
  <si>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</si>
  <si>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</si>
  <si>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</si>
  <si>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</si>
  <si>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</si>
  <si>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</si>
  <si>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</si>
  <si>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</si>
  <si>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</si>
  <si>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</si>
  <si>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</si>
  <si>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</si>
  <si>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</si>
  <si>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</si>
  <si>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</si>
  <si>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</si>
  <si>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</si>
  <si>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</si>
  <si>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</si>
  <si>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</si>
  <si>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</si>
  <si>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</si>
  <si>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</si>
  <si>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</si>
  <si>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</si>
  <si>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</si>
  <si>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</si>
  <si>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</si>
  <si>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</si>
  <si>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</si>
  <si>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</si>
  <si>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</si>
  <si>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</si>
  <si>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</si>
  <si>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</si>
  <si>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</si>
  <si>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</si>
  <si>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</si>
  <si>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</si>
  <si>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</si>
  <si>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</si>
  <si>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</si>
  <si>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</si>
  <si>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</si>
  <si>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</si>
  <si>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</si>
  <si>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</si>
  <si>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</si>
  <si>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</si>
  <si>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</si>
  <si>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</si>
  <si>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</si>
  <si>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</si>
  <si>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</si>
  <si>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</si>
  <si>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</si>
  <si>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</si>
  <si>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</si>
  <si>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</si>
  <si>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</si>
  <si>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</si>
  <si>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</si>
  <si>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</si>
  <si>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</si>
  <si>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</si>
  <si>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</si>
  <si>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</si>
  <si>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</si>
  <si>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</si>
  <si>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</si>
  <si>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</si>
  <si>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</si>
  <si>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</si>
  <si>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</si>
  <si>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</si>
  <si>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</si>
  <si>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</si>
  <si>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</si>
  <si>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</si>
  <si>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</si>
  <si>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</si>
  <si>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</si>
  <si>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</si>
  <si>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</si>
  <si>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</si>
  <si>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</si>
  <si>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</si>
  <si>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</si>
  <si>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</si>
  <si>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</si>
  <si>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</si>
  <si>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</si>
  <si>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</si>
  <si>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</si>
  <si>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</si>
  <si>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</si>
  <si>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</si>
  <si>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</si>
  <si>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</si>
  <si>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</si>
  <si>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</si>
  <si>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</si>
  <si>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</si>
  <si>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</si>
  <si>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</si>
  <si>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</si>
  <si>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</si>
  <si>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</si>
  <si>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</si>
  <si>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</si>
  <si>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</si>
  <si>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</si>
  <si>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</si>
  <si>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</si>
  <si>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</si>
  <si>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</si>
  <si>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</si>
  <si>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</si>
  <si>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</si>
  <si>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</si>
  <si>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</si>
  <si>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</si>
  <si>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</si>
  <si>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</si>
  <si>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</si>
  <si>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</si>
  <si>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</si>
  <si>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</si>
  <si>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</si>
  <si>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</si>
  <si>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</si>
  <si>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</si>
  <si>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</si>
  <si>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</si>
  <si>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</si>
  <si>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</si>
  <si>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</si>
  <si>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</si>
  <si>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</si>
  <si>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</si>
  <si>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</si>
  <si>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</si>
  <si>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</si>
  <si>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</si>
  <si>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</si>
  <si>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</si>
  <si>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</si>
  <si>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</si>
  <si>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</si>
  <si>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</si>
  <si>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</si>
  <si>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</si>
  <si>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</si>
  <si>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</si>
  <si>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</si>
  <si>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</si>
  <si>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</si>
  <si>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</si>
  <si>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</si>
  <si>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</si>
  <si>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</si>
  <si>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</si>
  <si>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</si>
  <si>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</si>
  <si>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</si>
  <si>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</si>
  <si>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</si>
  <si>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</si>
  <si>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</si>
  <si>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</si>
  <si>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</si>
  <si>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</si>
  <si>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</si>
  <si>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</si>
  <si>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</si>
  <si>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</si>
  <si>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</si>
  <si>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</si>
  <si>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</si>
  <si>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</si>
  <si>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</si>
  <si>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</si>
  <si>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</si>
  <si>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</si>
  <si>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</si>
  <si>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</si>
  <si>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</si>
  <si>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</si>
  <si>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</si>
  <si>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</si>
  <si>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</si>
  <si>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</si>
  <si>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</si>
  <si>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</si>
  <si>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</si>
  <si>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</si>
  <si>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</si>
  <si>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</si>
  <si>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</si>
  <si>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</si>
  <si>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</si>
  <si>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</si>
  <si>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</si>
  <si>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</si>
  <si>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</si>
  <si>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</si>
  <si>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</si>
  <si>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</si>
  <si>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</si>
  <si>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</si>
  <si>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</si>
  <si>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</si>
  <si>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</si>
  <si>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</si>
  <si>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</si>
  <si>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</si>
  <si>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</si>
  <si>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</si>
  <si>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</si>
  <si>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</si>
  <si>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</si>
  <si>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</si>
  <si>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</si>
  <si>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</si>
  <si>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</si>
  <si>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</si>
  <si>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</si>
  <si>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</si>
  <si>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</si>
  <si>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</si>
  <si>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</si>
  <si>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</si>
  <si>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</si>
  <si>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</si>
  <si>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</si>
  <si>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</si>
  <si>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</si>
  <si>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</si>
  <si>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</si>
  <si>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</si>
  <si>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</si>
  <si>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</si>
  <si>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</si>
  <si>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</si>
  <si>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</si>
  <si>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</si>
  <si>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</si>
  <si>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</si>
  <si>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</si>
  <si>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</si>
  <si>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</si>
  <si>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</si>
  <si>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</si>
  <si>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</si>
  <si>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</si>
  <si>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</si>
  <si>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</si>
  <si>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</si>
  <si>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</si>
  <si>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</si>
  <si>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</si>
  <si>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</si>
  <si>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</si>
  <si>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</si>
  <si>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</si>
  <si>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</si>
  <si>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</si>
  <si>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</si>
  <si>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</si>
  <si>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</si>
  <si>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</si>
  <si>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</si>
  <si>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</si>
  <si>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</si>
  <si>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</si>
  <si>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</si>
  <si>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</si>
  <si>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</si>
  <si>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</si>
  <si>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</si>
  <si>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</si>
  <si>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</si>
  <si>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</si>
  <si>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</si>
  <si>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</si>
  <si>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</si>
  <si>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</si>
  <si>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</si>
  <si>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</si>
  <si>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</si>
  <si>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</si>
  <si>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</si>
  <si>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</si>
  <si>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</si>
  <si>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</si>
  <si>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</si>
  <si>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</si>
  <si>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</si>
  <si>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</si>
  <si>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</si>
  <si>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</si>
  <si>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</si>
  <si>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</si>
  <si>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</si>
  <si>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</si>
  <si>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</si>
  <si>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</si>
  <si>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</si>
  <si>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</si>
  <si>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</si>
  <si>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</si>
  <si>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</si>
  <si>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</si>
  <si>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</si>
  <si>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</si>
  <si>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</si>
  <si>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</si>
  <si>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</si>
  <si>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</si>
  <si>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</si>
  <si>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</si>
  <si>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</si>
  <si>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</si>
  <si>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</si>
  <si>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</si>
  <si>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</si>
  <si>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</si>
  <si>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</si>
  <si>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</si>
  <si>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</si>
  <si>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</si>
  <si>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</si>
  <si>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</si>
  <si>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</si>
  <si>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</si>
  <si>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</si>
  <si>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</si>
  <si>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</si>
  <si>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</si>
  <si>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</si>
  <si>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</si>
  <si>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</si>
  <si>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</si>
  <si>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</si>
  <si>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</si>
  <si>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</si>
  <si>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</si>
  <si>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</si>
  <si>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</si>
  <si>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</si>
  <si>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</si>
  <si>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</si>
  <si>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</si>
  <si>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</si>
  <si>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</si>
  <si>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</si>
  <si>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</si>
  <si>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</si>
  <si>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</si>
  <si>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</si>
  <si>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</si>
  <si>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</si>
  <si>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</si>
  <si>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</si>
  <si>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</si>
  <si>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</si>
  <si>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</si>
  <si>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</si>
  <si>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</si>
  <si>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</si>
  <si>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</si>
  <si>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</si>
  <si>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</si>
  <si>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</si>
  <si>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</si>
  <si>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</si>
  <si>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</si>
  <si>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</si>
  <si>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</si>
  <si>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</si>
  <si>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</si>
  <si>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</si>
  <si>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</si>
  <si>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</si>
  <si>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</si>
  <si>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</si>
  <si>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</si>
  <si>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</si>
  <si>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</si>
  <si>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</si>
  <si>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</si>
  <si>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</si>
  <si>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</si>
  <si>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</si>
  <si>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</si>
  <si>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</si>
  <si>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</si>
  <si>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</si>
  <si>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</si>
  <si>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</si>
  <si>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</si>
  <si>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</si>
  <si>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</si>
  <si>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</si>
  <si>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</si>
  <si>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</si>
  <si>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</si>
  <si>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</si>
  <si>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</si>
  <si>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</si>
  <si>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</si>
  <si>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</si>
  <si>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</si>
  <si>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</si>
  <si>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</si>
  <si>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</si>
  <si>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</si>
  <si>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</si>
  <si>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</si>
  <si>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</si>
  <si>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</si>
  <si>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</si>
  <si>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</si>
  <si>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</si>
  <si>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</si>
  <si>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</si>
  <si>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</si>
  <si>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</si>
  <si>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</si>
  <si>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</si>
  <si>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</si>
  <si>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</si>
  <si>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</si>
  <si>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</si>
  <si>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</si>
  <si>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</si>
  <si>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</si>
  <si>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</si>
  <si>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</si>
  <si>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</si>
  <si>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</si>
  <si>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</si>
  <si>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</si>
  <si>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</si>
  <si>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</si>
  <si>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</si>
  <si>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</si>
  <si>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</si>
  <si>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</si>
  <si>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</si>
  <si>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</si>
  <si>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</si>
  <si>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</si>
  <si>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</si>
  <si>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</si>
  <si>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</si>
  <si>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</si>
  <si>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</si>
  <si>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</si>
  <si>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</si>
  <si>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</si>
  <si>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</si>
  <si>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</si>
  <si>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</si>
  <si>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</si>
  <si>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</si>
  <si>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</si>
  <si>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</si>
  <si>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</si>
  <si>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</si>
  <si>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</si>
  <si>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</si>
  <si>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</si>
  <si>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</si>
  <si>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</si>
  <si>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</si>
  <si>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</si>
  <si>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</si>
  <si>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</si>
  <si>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</si>
  <si>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</si>
  <si>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</si>
  <si>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</si>
  <si>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</si>
  <si>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</si>
  <si>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</si>
  <si>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</si>
  <si>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</si>
  <si>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</si>
  <si>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</si>
  <si>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</si>
  <si>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</si>
  <si>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</si>
  <si>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</si>
  <si>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</si>
  <si>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</si>
  <si>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</si>
  <si>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</si>
  <si>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</si>
  <si>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</si>
  <si>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</si>
  <si>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</si>
  <si>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</si>
  <si>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</si>
  <si>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</si>
  <si>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</si>
  <si>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</si>
  <si>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</si>
  <si>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</si>
  <si>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</si>
  <si>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</si>
  <si>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</si>
  <si>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</si>
  <si>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</si>
  <si>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</si>
  <si>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</si>
  <si>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</si>
  <si>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</si>
  <si>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</si>
  <si>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</si>
  <si>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</si>
  <si>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</si>
  <si>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</si>
  <si>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</si>
  <si>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</si>
  <si>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</si>
  <si>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</si>
  <si>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</si>
  <si>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</si>
  <si>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</si>
  <si>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</si>
  <si>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</si>
  <si>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</si>
  <si>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</si>
  <si>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</si>
  <si>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</si>
  <si>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</si>
  <si>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</si>
  <si>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</si>
  <si>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</si>
  <si>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</si>
  <si>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</si>
  <si>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</si>
  <si>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</si>
  <si>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</si>
  <si>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</si>
  <si>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</si>
  <si>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</si>
  <si>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</si>
  <si>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</si>
  <si>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</si>
  <si>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</si>
  <si>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</si>
  <si>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</si>
  <si>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</si>
  <si>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</si>
  <si>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</si>
  <si>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</si>
  <si>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</si>
  <si>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</si>
  <si>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</si>
  <si>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</si>
  <si>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</si>
  <si>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</si>
  <si>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</si>
  <si>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</si>
  <si>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</si>
  <si>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</si>
  <si>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</si>
  <si>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</si>
  <si>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</si>
  <si>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</si>
  <si>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</si>
  <si>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</si>
  <si>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</si>
  <si>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</si>
  <si>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</si>
  <si>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</si>
  <si>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</si>
  <si>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</si>
  <si>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</si>
  <si>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</si>
  <si>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</si>
  <si>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</si>
  <si>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</si>
  <si>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</si>
  <si>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</si>
  <si>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</si>
  <si>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</si>
  <si>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</si>
  <si>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</si>
  <si>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</si>
  <si>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</si>
  <si>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</si>
  <si>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</si>
  <si>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</si>
  <si>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</si>
  <si>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</si>
  <si>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</si>
  <si>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</si>
  <si>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</si>
  <si>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</si>
  <si>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</si>
  <si>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</si>
  <si>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</si>
  <si>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</si>
  <si>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</si>
  <si>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</si>
  <si>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</si>
  <si>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</si>
  <si>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</si>
  <si>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</si>
  <si>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</si>
  <si>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</si>
  <si>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</si>
  <si>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</si>
  <si>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</si>
  <si>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</si>
  <si>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</si>
  <si>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</si>
  <si>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</si>
  <si>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</si>
  <si>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</si>
  <si>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</si>
  <si>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</si>
  <si>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</si>
  <si>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</si>
  <si>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</si>
  <si>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</si>
  <si>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</si>
  <si>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</si>
  <si>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</si>
  <si>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</si>
  <si>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</si>
  <si>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</si>
  <si>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</si>
  <si>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</si>
  <si>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</si>
  <si>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</si>
  <si>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</si>
  <si>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</si>
  <si>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</si>
  <si>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</si>
  <si>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</si>
  <si>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</si>
  <si>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</si>
  <si>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</si>
  <si>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</si>
  <si>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</si>
  <si>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</si>
  <si>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</si>
  <si>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</si>
  <si>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</si>
  <si>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</si>
  <si>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</si>
  <si>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</si>
  <si>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</si>
  <si>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</si>
  <si>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</si>
  <si>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</si>
  <si>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</si>
  <si>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</si>
  <si>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</si>
  <si>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</si>
  <si>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</si>
  <si>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</si>
  <si>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</si>
  <si>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</si>
  <si>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</si>
  <si>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</si>
  <si>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</si>
  <si>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</si>
  <si>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</si>
  <si>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</si>
  <si>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</si>
  <si>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</si>
  <si>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</si>
  <si>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</si>
  <si>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</si>
  <si>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</si>
  <si>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</si>
  <si>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</si>
  <si>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</si>
  <si>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</si>
  <si>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</si>
  <si>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</si>
  <si>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</si>
  <si>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</si>
  <si>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</si>
  <si>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</si>
  <si>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</si>
  <si>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</si>
  <si>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</si>
  <si>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</si>
  <si>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</si>
  <si>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</si>
  <si>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</si>
  <si>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</si>
  <si>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</si>
  <si>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</si>
  <si>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</si>
  <si>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</si>
  <si>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</si>
  <si>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</si>
  <si>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</si>
  <si>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</si>
  <si>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</si>
  <si>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</si>
  <si>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</si>
  <si>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</si>
  <si>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</si>
  <si>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</si>
  <si>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</si>
  <si>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</si>
  <si>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</si>
  <si>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</si>
  <si>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</si>
  <si>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</si>
  <si>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</si>
  <si>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</si>
  <si>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</si>
  <si>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</si>
  <si>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</si>
  <si>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</si>
  <si>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</si>
  <si>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</si>
  <si>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</si>
  <si>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</si>
  <si>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</si>
  <si>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</si>
  <si>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</si>
  <si>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</si>
  <si>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</si>
  <si>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</si>
  <si>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</si>
  <si>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</si>
  <si>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</si>
  <si>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</si>
  <si>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</si>
  <si>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</si>
  <si>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</si>
  <si>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</si>
  <si>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</si>
  <si>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</si>
  <si>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</si>
  <si>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</si>
  <si>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</si>
  <si>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</si>
  <si>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</si>
  <si>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</si>
  <si>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</si>
  <si>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</si>
  <si>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</si>
  <si>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</si>
  <si>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</si>
  <si>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</si>
  <si>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</si>
  <si>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</si>
  <si>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</si>
  <si>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</si>
  <si>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</si>
  <si>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</si>
  <si>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</si>
  <si>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</si>
  <si>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</si>
  <si>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</si>
  <si>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</si>
  <si>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</si>
  <si>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</si>
  <si>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</si>
  <si>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</si>
  <si>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</si>
  <si>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</si>
  <si>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</si>
  <si>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</si>
  <si>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</si>
  <si>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</si>
  <si>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</si>
  <si>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</si>
  <si>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</si>
  <si>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</si>
  <si>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</si>
  <si>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</si>
  <si>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</si>
  <si>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</si>
  <si>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</si>
  <si>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</si>
  <si>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</si>
  <si>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</si>
  <si>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</si>
  <si>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</si>
  <si>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</si>
  <si>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</si>
  <si>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</si>
  <si>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</si>
  <si>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</si>
  <si>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</si>
  <si>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</si>
  <si>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</si>
  <si>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</si>
  <si>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</si>
  <si>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</si>
  <si>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</si>
  <si>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</si>
  <si>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</si>
  <si>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</si>
  <si>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</si>
  <si>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</si>
  <si>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</si>
  <si>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</si>
  <si>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</si>
  <si>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</si>
  <si>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</si>
  <si>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</si>
  <si>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</si>
  <si>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</si>
  <si>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</si>
  <si>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</si>
  <si>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</si>
  <si>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</si>
  <si>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</si>
  <si>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</si>
  <si>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</si>
  <si>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</si>
  <si>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</si>
  <si>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</si>
  <si>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</si>
  <si>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</si>
  <si>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</si>
  <si>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</si>
  <si>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</si>
  <si>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</si>
  <si>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</si>
  <si>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</si>
  <si>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</si>
  <si>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</si>
  <si>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</si>
  <si>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</si>
  <si>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</si>
  <si>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</si>
  <si>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</si>
  <si>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</si>
  <si>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</si>
  <si>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</si>
  <si>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</si>
  <si>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</si>
  <si>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</si>
  <si>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</si>
  <si>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</si>
  <si>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</si>
  <si>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</si>
  <si>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</si>
  <si>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</si>
  <si>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</si>
  <si>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</si>
  <si>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</si>
  <si>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</si>
  <si>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</si>
  <si>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</si>
  <si>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</si>
  <si>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</si>
  <si>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</si>
  <si>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</si>
  <si>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</si>
  <si>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</si>
  <si>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</si>
  <si>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</si>
  <si>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</si>
  <si>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</si>
  <si>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</si>
  <si>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</si>
  <si>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</si>
  <si>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</si>
  <si>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</si>
  <si>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</si>
  <si>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</si>
  <si>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</si>
  <si>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</si>
  <si>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</si>
  <si>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</si>
  <si>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</si>
  <si>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</si>
  <si>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</si>
  <si>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</si>
  <si>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</si>
  <si>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</si>
  <si>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</si>
  <si>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</si>
  <si>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</si>
  <si>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</si>
  <si>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</si>
  <si>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</si>
  <si>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</si>
  <si>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</si>
  <si>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</si>
  <si>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</si>
  <si>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</si>
  <si>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</si>
  <si>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</si>
  <si>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</si>
  <si>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</si>
  <si>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</si>
  <si>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</si>
  <si>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</si>
  <si>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</si>
  <si>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</si>
  <si>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</si>
  <si>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</si>
  <si>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</si>
  <si>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</si>
  <si>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</si>
  <si>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</si>
  <si>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</si>
  <si>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</si>
  <si>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</si>
  <si>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</si>
  <si>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</si>
  <si>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</si>
  <si>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</si>
  <si>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</si>
  <si>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</si>
  <si>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</si>
  <si>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</si>
  <si>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</si>
  <si>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</si>
  <si>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</si>
  <si>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</si>
  <si>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</si>
  <si>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</si>
  <si>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</si>
  <si>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</si>
  <si>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</si>
  <si>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</si>
  <si>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</si>
  <si>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</si>
  <si>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</si>
  <si>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</si>
  <si>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</si>
  <si>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</si>
  <si>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</si>
  <si>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</si>
  <si>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</si>
  <si>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</si>
  <si>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</si>
  <si>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</si>
  <si>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</si>
  <si>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</si>
  <si>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</si>
  <si>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</si>
  <si>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</si>
  <si>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</si>
  <si>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</si>
  <si>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</si>
  <si>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</si>
  <si>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</si>
  <si>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</si>
  <si>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</si>
  <si>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</si>
  <si>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</si>
  <si>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</si>
  <si>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</si>
  <si>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</si>
  <si>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</si>
  <si>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</si>
  <si>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</si>
  <si>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</si>
  <si>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</si>
  <si>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</si>
  <si>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</si>
  <si>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</si>
  <si>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</si>
  <si>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</si>
  <si>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</si>
  <si>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</si>
  <si>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</si>
  <si>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</si>
  <si>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</si>
  <si>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</si>
  <si>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</si>
  <si>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</si>
  <si>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</si>
  <si>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</si>
  <si>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</si>
  <si>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</si>
  <si>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</si>
  <si>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</si>
  <si>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</si>
  <si>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</si>
  <si>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</si>
  <si>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</si>
  <si>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</si>
  <si>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</si>
  <si>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</si>
  <si>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</si>
  <si>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</si>
  <si>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</si>
  <si>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</si>
  <si>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</si>
  <si>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</si>
  <si>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</si>
  <si>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</si>
  <si>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</si>
  <si>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</si>
  <si>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</si>
  <si>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</si>
  <si>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</si>
  <si>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</si>
  <si>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</si>
  <si>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</si>
  <si>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</si>
  <si>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</si>
  <si>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</si>
  <si>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</si>
  <si>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</si>
  <si>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</si>
  <si>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</si>
  <si>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</si>
  <si>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</si>
  <si>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</si>
  <si>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</si>
  <si>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</si>
  <si>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</si>
  <si>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</si>
  <si>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</si>
  <si>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</si>
  <si>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</si>
  <si>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</si>
  <si>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</si>
  <si>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</si>
  <si>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</si>
  <si>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</si>
  <si>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</si>
  <si>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</si>
  <si>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</si>
  <si>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</si>
  <si>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</si>
  <si>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</si>
  <si>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</si>
  <si>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</si>
  <si>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</si>
  <si>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</si>
  <si>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</si>
  <si>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</si>
  <si>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</si>
  <si>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</si>
  <si>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</si>
  <si>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</si>
  <si>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</si>
  <si>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</si>
  <si>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</si>
  <si>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</si>
  <si>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</si>
  <si>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</si>
  <si>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</si>
  <si>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</si>
  <si>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</si>
  <si>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</si>
  <si>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</si>
  <si>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</si>
  <si>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</si>
  <si>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</si>
  <si>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</si>
  <si>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</si>
  <si>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</si>
  <si>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</si>
  <si>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</si>
  <si>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</si>
  <si>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</si>
  <si>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</si>
  <si>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</si>
  <si>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</si>
  <si>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</si>
  <si>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</si>
  <si>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</si>
  <si>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</si>
  <si>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</si>
  <si>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</si>
  <si>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</si>
  <si>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</si>
  <si>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</si>
  <si>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</si>
  <si>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</si>
  <si>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</si>
  <si>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</si>
  <si>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</si>
  <si>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</si>
  <si>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</si>
  <si>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</si>
  <si>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</si>
  <si>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</si>
  <si>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</si>
  <si>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</si>
  <si>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</si>
  <si>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</si>
  <si>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</si>
  <si>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</si>
  <si>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</si>
  <si>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</si>
  <si>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</si>
  <si>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</si>
  <si>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</si>
  <si>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</si>
  <si>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</si>
  <si>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</si>
  <si>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</si>
  <si>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</si>
  <si>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</si>
  <si>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</si>
  <si>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</si>
  <si>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</si>
  <si>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</si>
  <si>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</si>
  <si>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</si>
  <si>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</si>
  <si>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</si>
  <si>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</si>
  <si>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</si>
  <si>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</si>
  <si>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</si>
  <si>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</si>
  <si>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</si>
  <si>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</si>
  <si>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</si>
  <si>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</si>
  <si>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</si>
  <si>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</si>
  <si>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</si>
  <si>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</si>
  <si>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</si>
  <si>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</si>
  <si>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</si>
  <si>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</si>
  <si>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</si>
  <si>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</si>
  <si>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</si>
  <si>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</si>
  <si>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</si>
  <si>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</si>
  <si>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</si>
  <si>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</si>
  <si>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</si>
  <si>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</si>
  <si>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</si>
  <si>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</si>
  <si>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</si>
  <si>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</si>
  <si>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</si>
  <si>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</si>
  <si>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</si>
  <si>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</si>
  <si>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</si>
  <si>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</si>
  <si>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</si>
  <si>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</si>
  <si>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</si>
  <si>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</si>
  <si>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</si>
  <si>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</si>
  <si>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</si>
  <si>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</si>
  <si>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</si>
  <si>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</si>
  <si>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</si>
  <si>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</si>
  <si>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</si>
  <si>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</si>
  <si>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</si>
  <si>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</si>
  <si>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</si>
  <si>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</si>
  <si>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</si>
  <si>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</si>
  <si>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</si>
  <si>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</si>
  <si>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</si>
  <si>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</si>
  <si>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</si>
  <si>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</si>
  <si>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</si>
  <si>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</si>
  <si>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</si>
  <si>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</si>
  <si>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</si>
  <si>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</si>
  <si>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</si>
  <si>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</si>
  <si>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</si>
  <si>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</si>
  <si>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</si>
  <si>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</si>
  <si>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</si>
  <si>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</si>
  <si>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</si>
  <si>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</si>
  <si>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</si>
  <si>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</si>
  <si>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</si>
  <si>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</si>
  <si>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</si>
  <si>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</si>
  <si>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</si>
  <si>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</si>
  <si>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</si>
  <si>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</si>
  <si>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</si>
  <si>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</si>
  <si>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</si>
  <si>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</si>
  <si>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</si>
  <si>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</si>
  <si>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</si>
  <si>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</si>
  <si>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</si>
  <si>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</si>
  <si>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</si>
  <si>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</si>
  <si>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</si>
  <si>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</si>
  <si>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</si>
  <si>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</si>
  <si>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</si>
  <si>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</si>
  <si>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</si>
  <si>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</si>
  <si>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</si>
  <si>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</si>
  <si>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</si>
  <si>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</si>
  <si>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</si>
  <si>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</si>
  <si>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</si>
  <si>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</si>
  <si>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</si>
  <si>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</si>
  <si>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</si>
  <si>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</si>
  <si>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</si>
  <si>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</si>
  <si>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</si>
  <si>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</si>
  <si>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</si>
  <si>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</si>
  <si>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</si>
  <si>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</si>
  <si>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</si>
  <si>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</si>
  <si>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</si>
  <si>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</si>
  <si>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</si>
  <si>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</si>
  <si>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</si>
  <si>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</si>
  <si>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</si>
  <si>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</si>
  <si>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</si>
  <si>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</si>
  <si>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</si>
  <si>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</si>
  <si>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</si>
  <si>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</si>
  <si>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</si>
  <si>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</si>
  <si>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</si>
  <si>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</si>
  <si>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</si>
  <si>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</si>
  <si>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</si>
  <si>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</si>
  <si>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</si>
  <si>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</si>
  <si>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</si>
  <si>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</si>
  <si>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</si>
  <si>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</si>
  <si>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</si>
  <si>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</si>
  <si>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</si>
  <si>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</si>
  <si>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</si>
  <si>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</si>
  <si>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</si>
  <si>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</si>
  <si>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</si>
  <si>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</si>
  <si>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</si>
  <si>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</si>
  <si>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</si>
  <si>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</si>
  <si>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</si>
  <si>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</si>
  <si>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</si>
  <si>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</si>
  <si>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</si>
  <si>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</si>
  <si>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</si>
  <si>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</si>
  <si>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</si>
  <si>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</si>
  <si>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</si>
  <si>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</si>
  <si>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</si>
  <si>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</si>
  <si>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</si>
  <si>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</si>
  <si>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</si>
  <si>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</si>
  <si>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</si>
  <si>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</si>
  <si>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</si>
  <si>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</si>
  <si>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</si>
  <si>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</si>
  <si>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</si>
  <si>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</si>
  <si>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</si>
  <si>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</si>
  <si>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</si>
  <si>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</si>
  <si>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</si>
  <si>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</si>
  <si>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</si>
  <si>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</si>
  <si>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</si>
  <si>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</si>
  <si>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</si>
  <si>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</si>
  <si>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</si>
  <si>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</si>
  <si>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</si>
  <si>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</si>
  <si>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</si>
  <si>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</si>
  <si>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</si>
  <si>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</si>
  <si>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</si>
  <si>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</si>
  <si>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</si>
  <si>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</si>
  <si>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</si>
  <si>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</si>
  <si>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</si>
  <si>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</si>
  <si>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</si>
  <si>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</si>
  <si>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</si>
  <si>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</si>
  <si>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</si>
  <si>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</si>
  <si>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</si>
  <si>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</si>
  <si>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</si>
  <si>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</si>
  <si>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</si>
  <si>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</si>
  <si>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</si>
  <si>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</si>
  <si>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</si>
  <si>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</si>
  <si>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</si>
  <si>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</si>
  <si>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</si>
  <si>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</si>
  <si>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</si>
  <si>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</si>
  <si>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</si>
  <si>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</si>
  <si>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</si>
  <si>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</si>
  <si>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</si>
  <si>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</si>
  <si>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</si>
  <si>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</si>
  <si>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</si>
  <si>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</si>
  <si>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</si>
  <si>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</si>
  <si>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</si>
  <si>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</si>
  <si>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</si>
  <si>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</si>
  <si>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</si>
  <si>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</si>
  <si>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</si>
  <si>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</si>
  <si>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</si>
  <si>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</si>
  <si>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</si>
  <si>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</si>
  <si>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</si>
  <si>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</si>
  <si>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</si>
  <si>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</si>
  <si>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</si>
  <si>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</si>
  <si>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</si>
  <si>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</si>
  <si>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</si>
  <si>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</si>
  <si>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</si>
  <si>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</si>
  <si>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</si>
  <si>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</si>
  <si>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</si>
  <si>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</si>
  <si>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</si>
  <si>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</si>
  <si>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</si>
  <si>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</si>
  <si>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</si>
  <si>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</si>
  <si>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</si>
  <si>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</si>
  <si>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</si>
  <si>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</si>
  <si>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</si>
  <si>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</si>
  <si>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</si>
  <si>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</si>
  <si>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</si>
  <si>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</si>
  <si>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</si>
  <si>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</si>
  <si>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</si>
  <si>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</si>
  <si>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</si>
  <si>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</si>
  <si>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</si>
  <si>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</si>
  <si>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</si>
  <si>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</si>
  <si>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</si>
  <si>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</si>
  <si>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</si>
  <si>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</si>
  <si>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</si>
  <si>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</si>
  <si>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</si>
  <si>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</si>
  <si>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</si>
  <si>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</si>
  <si>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</si>
  <si>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</si>
  <si>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</si>
  <si>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</si>
  <si>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</si>
  <si>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</si>
  <si>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</si>
  <si>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</si>
  <si>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</si>
  <si>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</si>
  <si>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</si>
  <si>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</si>
  <si>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</si>
  <si>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</si>
  <si>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</si>
  <si>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</si>
  <si>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</si>
  <si>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</si>
  <si>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</si>
  <si>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</si>
  <si>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</si>
  <si>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</si>
  <si>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</si>
  <si>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</si>
  <si>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</si>
  <si>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</si>
  <si>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</si>
  <si>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</si>
  <si>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</si>
  <si>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</si>
  <si>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</si>
  <si>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</si>
  <si>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</si>
  <si>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</si>
  <si>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</si>
  <si>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</si>
  <si>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</si>
  <si>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</si>
  <si>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</si>
  <si>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</si>
  <si>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</si>
  <si>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</si>
  <si>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</si>
  <si>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</si>
  <si>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</si>
  <si>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</si>
  <si>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</si>
  <si>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</si>
  <si>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</si>
  <si>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</si>
  <si>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</si>
  <si>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</si>
  <si>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</si>
  <si>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</si>
  <si>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</si>
  <si>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</si>
  <si>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</si>
  <si>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</si>
  <si>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</si>
  <si>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</si>
  <si>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</si>
  <si>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</si>
  <si>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</si>
  <si>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</si>
  <si>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</si>
  <si>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</si>
  <si>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</si>
  <si>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</si>
  <si>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</si>
  <si>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</si>
  <si>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</si>
  <si>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</si>
  <si>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</si>
  <si>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</si>
  <si>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</si>
  <si>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</si>
  <si>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</si>
  <si>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</si>
  <si>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</si>
  <si>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</si>
  <si>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</si>
  <si>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</si>
  <si>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</si>
  <si>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</si>
  <si>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</si>
  <si>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</si>
  <si>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</si>
  <si>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</si>
  <si>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</si>
  <si>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</si>
  <si>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</si>
  <si>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</si>
  <si>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</si>
  <si>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</si>
  <si>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</si>
  <si>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</si>
  <si>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</si>
  <si>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</si>
  <si>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</si>
  <si>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</si>
  <si>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</si>
  <si>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</si>
  <si>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</si>
  <si>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</si>
  <si>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</si>
  <si>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</si>
  <si>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</si>
  <si>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</si>
  <si>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</si>
  <si>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</si>
  <si>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</si>
  <si>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</si>
  <si>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</si>
  <si>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</si>
  <si>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</si>
  <si>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</si>
  <si>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</si>
  <si>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</si>
  <si>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</si>
  <si>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</si>
  <si>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</si>
  <si>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</si>
  <si>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</si>
  <si>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</si>
  <si>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</si>
  <si>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</si>
  <si>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</si>
  <si>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</si>
  <si>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</si>
  <si>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</si>
  <si>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</si>
  <si>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</si>
  <si>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</si>
  <si>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</si>
  <si>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</si>
  <si>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</si>
  <si>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</si>
  <si>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</si>
  <si>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</si>
  <si>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</si>
  <si>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</si>
  <si>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</si>
  <si>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</si>
  <si>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</si>
  <si>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</si>
  <si>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</si>
  <si>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</si>
  <si>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</si>
  <si>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</si>
  <si>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</si>
  <si>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</si>
  <si>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</si>
  <si>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</si>
  <si>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</si>
  <si>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</si>
  <si>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</si>
  <si>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</si>
  <si>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</si>
  <si>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</si>
  <si>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</si>
  <si>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</si>
  <si>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</si>
  <si>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</si>
  <si>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</si>
  <si>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</si>
  <si>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</si>
  <si>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</si>
  <si>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</si>
  <si>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</si>
  <si>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</si>
  <si>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</si>
  <si>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</si>
  <si>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</si>
  <si>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</si>
  <si>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</si>
  <si>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</si>
  <si>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</si>
  <si>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</si>
  <si>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</si>
  <si>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</si>
  <si>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</si>
  <si>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</si>
  <si>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</si>
  <si>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</si>
  <si>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</si>
  <si>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</si>
  <si>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</si>
  <si>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</si>
  <si>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</si>
  <si>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</si>
  <si>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</si>
  <si>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</si>
  <si>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</si>
  <si>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</si>
  <si>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</si>
  <si>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</si>
  <si>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</si>
  <si>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</si>
  <si>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</si>
  <si>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</si>
  <si>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</si>
  <si>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</si>
  <si>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</si>
  <si>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</si>
  <si>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</si>
  <si>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</si>
  <si>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</si>
  <si>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</si>
  <si>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</si>
  <si>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</si>
  <si>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</si>
  <si>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</si>
  <si>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</si>
  <si>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</si>
  <si>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</si>
  <si>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</si>
  <si>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</si>
  <si>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</si>
  <si>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</si>
  <si>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</si>
  <si>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</si>
  <si>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</si>
  <si>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</si>
  <si>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</si>
  <si>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</si>
  <si>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</si>
  <si>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</si>
  <si>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</si>
  <si>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</si>
  <si>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</si>
  <si>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</si>
  <si>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</si>
  <si>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</si>
  <si>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</si>
  <si>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</si>
  <si>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</si>
  <si>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</si>
  <si>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</si>
  <si>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</si>
  <si>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</si>
  <si>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</si>
  <si>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</si>
  <si>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</si>
  <si>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</si>
  <si>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</si>
  <si>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</si>
  <si>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</si>
  <si>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</si>
  <si>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</si>
  <si>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</si>
  <si>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</si>
  <si>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</si>
  <si>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</si>
  <si>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</si>
  <si>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</si>
  <si>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</si>
  <si>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</si>
  <si>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</si>
  <si>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</si>
  <si>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</si>
  <si>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</si>
  <si>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</si>
  <si>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</si>
  <si>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</si>
  <si>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</si>
  <si>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</si>
  <si>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</si>
  <si>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</si>
  <si>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</si>
  <si>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</si>
  <si>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</si>
  <si>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</si>
  <si>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</si>
  <si>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</si>
  <si>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</si>
  <si>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</si>
  <si>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</si>
  <si>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</si>
  <si>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</si>
  <si>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</si>
  <si>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</si>
  <si>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</si>
  <si>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</si>
  <si>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</si>
  <si>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</si>
  <si>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</si>
  <si>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</si>
  <si>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</si>
  <si>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</si>
  <si>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</si>
  <si>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</si>
  <si>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</si>
  <si>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</si>
  <si>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</si>
  <si>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</si>
  <si>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</si>
  <si>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</si>
  <si>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</si>
  <si>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</si>
  <si>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</si>
  <si>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</si>
  <si>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</si>
  <si>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</si>
  <si>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</si>
  <si>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</si>
  <si>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</si>
  <si>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</si>
  <si>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</si>
  <si>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</si>
  <si>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</si>
  <si>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</si>
  <si>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</si>
  <si>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</si>
  <si>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</si>
  <si>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</si>
  <si>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</si>
  <si>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</si>
  <si>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</si>
  <si>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</si>
  <si>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</si>
  <si>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</si>
  <si>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</si>
  <si>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</si>
  <si>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</si>
  <si>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</si>
  <si>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</si>
  <si>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</si>
  <si>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</si>
  <si>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</si>
  <si>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</si>
  <si>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</si>
  <si>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</si>
  <si>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</si>
  <si>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</si>
  <si>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</si>
  <si>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</si>
  <si>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</si>
  <si>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</si>
  <si>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</si>
  <si>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</si>
  <si>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</si>
  <si>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</si>
  <si>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</si>
  <si>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</si>
  <si>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</si>
  <si>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</si>
  <si>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</si>
  <si>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</si>
  <si>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</si>
  <si>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</si>
  <si>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</si>
  <si>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</si>
  <si>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</si>
  <si>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</si>
  <si>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</si>
  <si>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</si>
  <si>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</si>
  <si>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</si>
  <si>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</si>
  <si>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</si>
  <si>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</si>
  <si>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</si>
  <si>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</si>
  <si>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</si>
  <si>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</si>
  <si>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</si>
  <si>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</si>
  <si>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</si>
  <si>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</si>
  <si>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</si>
  <si>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</si>
  <si>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</si>
  <si>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</si>
  <si>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</si>
  <si>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</si>
  <si>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</si>
  <si>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</si>
  <si>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</si>
  <si>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</si>
  <si>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</si>
  <si>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</si>
  <si>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</si>
  <si>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</si>
  <si>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</si>
  <si>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</si>
  <si>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</si>
  <si>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</si>
  <si>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</si>
  <si>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</si>
  <si>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</si>
  <si>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</si>
  <si>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</si>
  <si>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</si>
  <si>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</si>
  <si>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</si>
  <si>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</si>
  <si>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</si>
  <si>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</si>
  <si>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</si>
  <si>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</si>
  <si>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</si>
  <si>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</si>
  <si>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</si>
  <si>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</si>
  <si>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</si>
  <si>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</si>
  <si>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</si>
  <si>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</si>
  <si>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</si>
  <si>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</si>
  <si>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</si>
  <si>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</si>
  <si>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</si>
  <si>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</si>
  <si>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</si>
  <si>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</si>
  <si>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</si>
  <si>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</si>
  <si>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</si>
  <si>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</si>
  <si>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</si>
  <si>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</si>
  <si>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</si>
  <si>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</si>
  <si>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</si>
  <si>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</si>
  <si>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</si>
  <si>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</si>
  <si>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</si>
  <si>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</si>
  <si>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</si>
  <si>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</si>
  <si>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</si>
  <si>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</si>
  <si>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</si>
  <si>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</si>
  <si>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</si>
  <si>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</si>
  <si>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</si>
  <si>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</si>
  <si>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</si>
  <si>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</si>
  <si>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</si>
  <si>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</si>
  <si>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</si>
  <si>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</si>
  <si>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</si>
  <si>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</si>
  <si>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</si>
  <si>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</si>
  <si>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</si>
  <si>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</si>
  <si>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</si>
  <si>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</si>
  <si>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</si>
  <si>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</si>
  <si>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</si>
  <si>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</si>
  <si>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</si>
  <si>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</si>
  <si>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</si>
  <si>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</si>
  <si>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</si>
  <si>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</si>
  <si>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</si>
  <si>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</si>
  <si>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</si>
  <si>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</si>
  <si>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</si>
  <si>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</si>
  <si>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</si>
  <si>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</si>
  <si>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</si>
  <si>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</si>
  <si>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</si>
  <si>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</si>
  <si>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</si>
  <si>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</si>
  <si>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</si>
  <si>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</si>
  <si>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</si>
  <si>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</si>
  <si>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</si>
  <si>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</si>
  <si>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</si>
  <si>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</si>
  <si>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</si>
  <si>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</si>
  <si>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</si>
  <si>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</si>
  <si>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</si>
  <si>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</si>
  <si>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</si>
  <si>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</si>
  <si>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</si>
  <si>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</si>
  <si>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</si>
  <si>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</si>
  <si>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</si>
  <si>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</si>
  <si>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</si>
  <si>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</si>
  <si>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</si>
  <si>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</si>
  <si>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</si>
  <si>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</si>
  <si>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</si>
  <si>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</si>
  <si>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</si>
  <si>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</si>
  <si>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</si>
  <si>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</si>
  <si>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</si>
  <si>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</si>
  <si>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</si>
  <si>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</si>
  <si>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</si>
  <si>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</si>
  <si>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</si>
  <si>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</si>
  <si>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</si>
  <si>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</si>
  <si>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</si>
  <si>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</si>
  <si>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</si>
  <si>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</si>
  <si>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</si>
  <si>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</si>
  <si>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</si>
  <si>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</si>
  <si>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</si>
  <si>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</si>
  <si>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</si>
  <si>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</si>
  <si>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</si>
  <si>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</si>
  <si>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</si>
  <si>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</si>
  <si>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</si>
  <si>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</si>
  <si>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</si>
  <si>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</si>
  <si>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</si>
  <si>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</si>
  <si>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</si>
  <si>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</si>
  <si>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</si>
  <si>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</si>
  <si>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</si>
  <si>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</si>
  <si>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</si>
  <si>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</si>
  <si>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</si>
  <si>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</si>
  <si>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</si>
  <si>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</si>
  <si>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</si>
  <si>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</si>
  <si>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</si>
  <si>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</si>
  <si>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</si>
  <si>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</si>
  <si>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</si>
  <si>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</si>
  <si>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</si>
  <si>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</si>
  <si>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</si>
  <si>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</si>
  <si>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</si>
  <si>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</si>
  <si>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</si>
  <si>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</si>
  <si>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</si>
  <si>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</si>
  <si>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</si>
  <si>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</si>
  <si>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</si>
  <si>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</si>
  <si>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</si>
  <si>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</si>
  <si>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</si>
  <si>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</si>
  <si>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</si>
  <si>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</si>
  <si>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</si>
  <si>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</si>
  <si>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</si>
  <si>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</si>
  <si>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</si>
  <si>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</si>
  <si>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</si>
  <si>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</si>
  <si>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</si>
  <si>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</si>
  <si>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</si>
  <si>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</si>
  <si>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</si>
  <si>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</si>
  <si>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</si>
  <si>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</si>
  <si>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</si>
  <si>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</si>
  <si>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</si>
  <si>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</si>
  <si>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</si>
  <si>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</si>
  <si>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</si>
  <si>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</si>
  <si>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</si>
  <si>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</si>
  <si>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</si>
  <si>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</si>
  <si>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</si>
  <si>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</si>
  <si>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</si>
  <si>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</si>
  <si>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</si>
  <si>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</si>
  <si>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</si>
  <si>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</si>
  <si>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</si>
  <si>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</si>
  <si>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</si>
  <si>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</si>
  <si>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</si>
  <si>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</si>
  <si>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</si>
  <si>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</si>
  <si>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</si>
  <si>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</si>
  <si>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</si>
  <si>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</si>
  <si>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</si>
  <si>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</si>
  <si>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</si>
  <si>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</si>
  <si>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</si>
  <si>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</si>
  <si>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</si>
  <si>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</si>
  <si>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</si>
  <si>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</si>
  <si>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</si>
  <si>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</si>
  <si>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</si>
  <si>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</si>
  <si>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</si>
  <si>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</si>
  <si>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</si>
  <si>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</si>
  <si>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</si>
  <si>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</si>
  <si>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</si>
  <si>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</si>
  <si>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</si>
  <si>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</si>
  <si>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</si>
  <si>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</si>
  <si>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</si>
  <si>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</si>
  <si>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</si>
  <si>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</si>
  <si>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</si>
  <si>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</si>
  <si>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</si>
  <si>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</si>
  <si>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</si>
  <si>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</si>
  <si>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</si>
  <si>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</si>
  <si>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</si>
  <si>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</si>
  <si>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</si>
  <si>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</si>
  <si>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</si>
  <si>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</si>
  <si>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</si>
  <si>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</si>
  <si>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</si>
  <si>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</si>
  <si>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</si>
  <si>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</si>
  <si>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</si>
  <si>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</si>
  <si>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</si>
  <si>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</si>
  <si>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</si>
  <si>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</si>
  <si>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</si>
  <si>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</si>
  <si>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</si>
  <si>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</si>
  <si>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</si>
  <si>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</si>
  <si>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</si>
  <si>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</si>
  <si>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</si>
  <si>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</si>
  <si>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</si>
  <si>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</si>
  <si>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</si>
  <si>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</si>
  <si>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</si>
  <si>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</si>
  <si>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</si>
  <si>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</si>
  <si>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</si>
  <si>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</si>
  <si>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</si>
  <si>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</si>
  <si>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</si>
  <si>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</si>
  <si>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</si>
  <si>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</si>
  <si>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</si>
  <si>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</si>
  <si>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</si>
  <si>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</si>
  <si>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</si>
  <si>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</si>
  <si>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</si>
  <si>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</si>
  <si>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</si>
  <si>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</si>
  <si>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</si>
  <si>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</si>
  <si>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</si>
  <si>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</si>
  <si>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</si>
  <si>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</si>
  <si>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</si>
  <si>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</si>
  <si>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</si>
  <si>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</si>
  <si>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</si>
  <si>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</si>
  <si>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</si>
  <si>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</si>
  <si>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</si>
  <si>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</si>
  <si>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</si>
  <si>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</si>
  <si>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</si>
  <si>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</si>
  <si>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</si>
  <si>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</si>
  <si>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</si>
  <si>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</si>
  <si>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</si>
  <si>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</si>
  <si>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</si>
  <si>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</si>
  <si>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</si>
  <si>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</si>
  <si>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</si>
  <si>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</si>
  <si>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</si>
  <si>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</si>
  <si>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</si>
  <si>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</si>
  <si>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</si>
  <si>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</si>
  <si>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</si>
  <si>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</si>
  <si>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</si>
  <si>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</si>
  <si>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</si>
  <si>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</si>
  <si>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</si>
  <si>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</si>
  <si>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</si>
  <si>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</si>
  <si>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</si>
  <si>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</si>
  <si>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</si>
  <si>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</si>
  <si>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</si>
  <si>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</si>
  <si>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</si>
  <si>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</si>
  <si>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</si>
  <si>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</si>
  <si>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</si>
  <si>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</si>
  <si>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</si>
  <si>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</si>
  <si>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</si>
  <si>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</si>
  <si>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</si>
  <si>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</si>
  <si>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</si>
  <si>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</si>
  <si>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</si>
  <si>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</si>
  <si>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</si>
  <si>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</si>
  <si>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</si>
  <si>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</si>
  <si>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</si>
  <si>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</si>
  <si>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</si>
  <si>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</si>
  <si>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</si>
  <si>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</si>
  <si>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</si>
  <si>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</si>
  <si>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</si>
  <si>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</si>
  <si>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</si>
  <si>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</si>
  <si>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</si>
  <si>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</si>
  <si>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</si>
  <si>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</si>
  <si>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</si>
  <si>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</si>
  <si>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</si>
  <si>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</si>
  <si>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</si>
  <si>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</si>
  <si>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</si>
  <si>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</si>
  <si>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</si>
  <si>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</si>
  <si>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</si>
  <si>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</si>
  <si>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</si>
  <si>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</si>
  <si>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</si>
  <si>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</si>
  <si>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</si>
  <si>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</si>
  <si>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</si>
  <si>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</si>
  <si>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</si>
  <si>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</si>
  <si>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</si>
  <si>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</si>
  <si>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</si>
  <si>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</si>
  <si>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</si>
  <si>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</si>
  <si>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</si>
  <si>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</si>
  <si>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</si>
  <si>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</si>
  <si>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</si>
  <si>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</si>
  <si>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</si>
  <si>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</si>
  <si>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</si>
  <si>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</si>
  <si>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</si>
  <si>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</si>
  <si>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</si>
  <si>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</si>
  <si>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</si>
  <si>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</si>
  <si>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</si>
  <si>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</si>
  <si>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</si>
  <si>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</si>
  <si>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</si>
  <si>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</si>
  <si>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</si>
  <si>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</si>
  <si>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</si>
  <si>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</si>
  <si>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</si>
  <si>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</si>
  <si>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</si>
  <si>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</si>
  <si>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</si>
  <si>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</si>
  <si>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</si>
  <si>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</si>
  <si>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</si>
  <si>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</si>
  <si>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</si>
  <si>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</si>
  <si>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</si>
  <si>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</si>
  <si>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</si>
  <si>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</si>
  <si>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</si>
  <si>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</si>
  <si>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</si>
  <si>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</si>
  <si>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</si>
  <si>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</si>
  <si>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</si>
  <si>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</si>
  <si>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</si>
  <si>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</si>
  <si>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</si>
  <si>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</si>
  <si>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</si>
  <si>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</si>
  <si>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</si>
  <si>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</si>
  <si>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</si>
  <si>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</si>
  <si>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</si>
  <si>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</si>
  <si>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</si>
  <si>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</si>
  <si>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</si>
  <si>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</si>
  <si>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</si>
  <si>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</si>
  <si>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</si>
  <si>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</si>
  <si>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</si>
  <si>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</si>
  <si>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</si>
  <si>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</si>
  <si>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</si>
  <si>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</si>
  <si>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</si>
  <si>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</si>
  <si>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</si>
  <si>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</si>
  <si>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</si>
  <si>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</si>
  <si>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</si>
  <si>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</si>
  <si>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</si>
  <si>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</si>
  <si>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</si>
  <si>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</si>
  <si>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</si>
  <si>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</si>
  <si>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</si>
  <si>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</si>
  <si>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</si>
  <si>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</si>
  <si>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</si>
  <si>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</si>
  <si>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</si>
  <si>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</si>
  <si>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</si>
  <si>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</si>
  <si>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</si>
  <si>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</si>
  <si>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</si>
  <si>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</si>
  <si>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</si>
  <si>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</si>
  <si>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</si>
  <si>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</si>
  <si>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</si>
  <si>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</si>
  <si>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</si>
  <si>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</si>
  <si>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</si>
  <si>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</si>
  <si>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</si>
  <si>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</si>
  <si>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</si>
  <si>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</si>
  <si>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</si>
  <si>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</si>
  <si>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</si>
  <si>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</si>
  <si>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</si>
  <si>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</si>
  <si>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</si>
  <si>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</si>
  <si>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</si>
  <si>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</si>
  <si>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</si>
  <si>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</si>
  <si>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</si>
  <si>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</si>
  <si>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</si>
  <si>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</si>
  <si>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</si>
  <si>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</si>
  <si>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</si>
  <si>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</si>
  <si>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</si>
  <si>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</si>
  <si>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</si>
  <si>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</si>
  <si>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</si>
  <si>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</si>
  <si>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</si>
  <si>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</si>
  <si>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</si>
  <si>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</si>
  <si>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</si>
  <si>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</si>
  <si>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</si>
  <si>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</si>
  <si>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</si>
  <si>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</si>
  <si>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</si>
  <si>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</si>
  <si>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</si>
  <si>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</si>
  <si>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</si>
  <si>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</si>
  <si>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</si>
  <si>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</si>
  <si>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</si>
  <si>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</si>
  <si>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</si>
  <si>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</si>
  <si>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</si>
  <si>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</si>
  <si>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</si>
  <si>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</si>
  <si>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</si>
  <si>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</si>
  <si>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</si>
  <si>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</si>
  <si>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</si>
  <si>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</si>
  <si>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</si>
  <si>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</si>
  <si>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</si>
  <si>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</si>
  <si>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</si>
  <si>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</si>
  <si>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</si>
  <si>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</si>
  <si>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</si>
  <si>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</si>
  <si>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</si>
  <si>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</si>
  <si>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</si>
  <si>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</si>
  <si>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</si>
  <si>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</si>
  <si>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</si>
  <si>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</si>
  <si>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</si>
  <si>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</si>
  <si>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</si>
  <si>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</si>
  <si>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</si>
  <si>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</si>
  <si>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</si>
  <si>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</si>
  <si>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</si>
  <si>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</si>
  <si>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</si>
  <si>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</si>
  <si>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</si>
  <si>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</si>
  <si>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</si>
  <si>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</si>
  <si>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</si>
  <si>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</si>
  <si>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</si>
  <si>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</si>
  <si>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</si>
  <si>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</si>
  <si>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</si>
  <si>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</si>
  <si>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</si>
  <si>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</si>
  <si>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</si>
  <si>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</si>
  <si>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</si>
  <si>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</si>
  <si>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</si>
  <si>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</si>
  <si>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</si>
  <si>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</si>
  <si>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</si>
  <si>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</si>
  <si>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</si>
  <si>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</si>
  <si>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</si>
  <si>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</si>
  <si>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</si>
  <si>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</si>
  <si>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</si>
  <si>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</si>
  <si>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</si>
  <si>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</si>
  <si>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</si>
  <si>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</si>
  <si>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</si>
  <si>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</si>
  <si>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</si>
  <si>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</si>
  <si>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</si>
  <si>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</si>
  <si>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</si>
  <si>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</si>
  <si>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</si>
  <si>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</si>
  <si>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</si>
  <si>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</si>
  <si>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</si>
  <si>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</si>
  <si>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</si>
  <si>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</si>
  <si>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</si>
  <si>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</si>
  <si>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</si>
  <si>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</si>
  <si>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</si>
  <si>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</si>
  <si>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</si>
  <si>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</si>
  <si>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</si>
  <si>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</si>
  <si>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</si>
  <si>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</si>
  <si>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</si>
  <si>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</si>
  <si>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</si>
  <si>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</si>
  <si>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</si>
  <si>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</si>
  <si>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</si>
  <si>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</si>
  <si>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</si>
  <si>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</si>
  <si>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</si>
  <si>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</si>
  <si>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</si>
  <si>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</si>
  <si>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</si>
  <si>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</si>
  <si>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</si>
  <si>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</si>
  <si>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</si>
  <si>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</si>
  <si>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</si>
  <si>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</si>
  <si>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</si>
  <si>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</si>
  <si>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</si>
  <si>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</si>
  <si>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</si>
  <si>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</si>
  <si>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</si>
  <si>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</si>
  <si>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</si>
  <si>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</si>
  <si>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</si>
  <si>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</si>
  <si>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</si>
  <si>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</si>
  <si>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</si>
  <si>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</si>
  <si>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</si>
  <si>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</si>
  <si>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</si>
  <si>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</si>
  <si>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</si>
  <si>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</si>
  <si>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</si>
  <si>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</si>
  <si>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</si>
  <si>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</si>
  <si>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</si>
  <si>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</si>
  <si>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</si>
  <si>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</si>
  <si>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</si>
  <si>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</si>
  <si>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</si>
  <si>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</si>
  <si>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</si>
  <si>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</si>
  <si>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</si>
  <si>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</si>
  <si>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</si>
  <si>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</si>
  <si>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</si>
  <si>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</si>
  <si>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</si>
  <si>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</si>
  <si>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</si>
  <si>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</si>
  <si>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</si>
  <si>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</si>
  <si>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</si>
  <si>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</si>
  <si>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</si>
  <si>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</si>
  <si>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</si>
  <si>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</si>
  <si>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</si>
  <si>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</si>
  <si>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</si>
  <si>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</si>
  <si>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</si>
  <si>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</si>
  <si>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</si>
  <si>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</si>
  <si>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</si>
  <si>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</si>
  <si>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</si>
  <si>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</si>
  <si>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</si>
  <si>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</si>
  <si>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</si>
  <si>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</si>
  <si>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</si>
  <si>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</si>
  <si>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</si>
  <si>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</si>
  <si>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</si>
  <si>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</si>
  <si>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</si>
  <si>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</si>
  <si>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</si>
  <si>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</si>
  <si>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</si>
  <si>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</si>
  <si>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</si>
  <si>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</si>
  <si>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</si>
  <si>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</si>
  <si>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</si>
  <si>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</si>
  <si>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</si>
  <si>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</si>
  <si>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</si>
  <si>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</si>
  <si>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</si>
  <si>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</si>
  <si>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</si>
  <si>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</si>
  <si>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</si>
  <si>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</si>
  <si>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</si>
  <si>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</si>
  <si>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</si>
  <si>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</si>
  <si>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</si>
  <si>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</si>
  <si>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</si>
  <si>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</si>
  <si>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</si>
  <si>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</si>
  <si>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</si>
  <si>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</si>
  <si>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</si>
  <si>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</si>
  <si>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</si>
  <si>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</si>
  <si>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</si>
  <si>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</si>
  <si>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</si>
  <si>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</si>
  <si>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</si>
  <si>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</si>
  <si>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</si>
  <si>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</si>
  <si>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</si>
  <si>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</si>
  <si>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</si>
  <si>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</si>
  <si>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</si>
  <si>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</si>
  <si>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</si>
  <si>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</si>
  <si>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</si>
  <si>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</si>
  <si>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</si>
  <si>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</si>
  <si>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</si>
  <si>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</si>
  <si>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</si>
  <si>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</si>
  <si>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</si>
  <si>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</si>
  <si>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</si>
  <si>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</si>
  <si>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</si>
  <si>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</si>
  <si>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</si>
  <si>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</si>
  <si>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</si>
  <si>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</si>
  <si>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</si>
  <si>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</si>
  <si>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</si>
  <si>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</si>
  <si>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</si>
  <si>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</si>
  <si>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</si>
  <si>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</si>
  <si>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</si>
  <si>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</si>
  <si>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</si>
  <si>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</si>
  <si>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</si>
  <si>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</si>
  <si>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</si>
  <si>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</si>
  <si>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</si>
  <si>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</si>
  <si>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</si>
  <si>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</si>
  <si>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</si>
  <si>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</si>
  <si>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</si>
  <si>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</si>
  <si>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</si>
  <si>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</si>
  <si>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</si>
  <si>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</si>
  <si>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</si>
  <si>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</si>
  <si>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</si>
  <si>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</si>
  <si>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</si>
  <si>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</si>
  <si>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</si>
  <si>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</si>
  <si>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</si>
  <si>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</si>
  <si>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</si>
  <si>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</si>
  <si>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</si>
  <si>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</si>
  <si>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</si>
  <si>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</si>
  <si>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</si>
  <si>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</si>
  <si>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</si>
  <si>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</si>
  <si>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</si>
  <si>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</si>
  <si>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</si>
  <si>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</si>
  <si>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</si>
  <si>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</si>
  <si>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</si>
  <si>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</si>
  <si>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</si>
  <si>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</si>
  <si>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</si>
  <si>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</si>
  <si>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</si>
  <si>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</si>
  <si>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</si>
  <si>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</si>
  <si>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</si>
  <si>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</si>
  <si>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</si>
  <si>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</si>
  <si>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</si>
  <si>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</si>
  <si>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</si>
  <si>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</si>
  <si>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</si>
  <si>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</si>
  <si>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</si>
  <si>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</si>
  <si>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</si>
  <si>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</si>
  <si>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</si>
  <si>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</si>
  <si>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</si>
  <si>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</si>
  <si>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</si>
  <si>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</si>
  <si>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</si>
  <si>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</si>
  <si>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</si>
  <si>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</si>
  <si>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</si>
  <si>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</si>
  <si>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</si>
  <si>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</si>
  <si>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</si>
  <si>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</si>
  <si>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</si>
  <si>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</si>
  <si>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</si>
  <si>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</si>
  <si>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</si>
  <si>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</si>
  <si>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</si>
  <si>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</si>
  <si>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</si>
  <si>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</si>
  <si>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</si>
  <si>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</si>
  <si>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</si>
  <si>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</si>
  <si>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</si>
  <si>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</si>
  <si>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</si>
  <si>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</si>
  <si>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</si>
  <si>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</si>
  <si>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</si>
  <si>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</si>
  <si>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</si>
  <si>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</si>
  <si>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</si>
  <si>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</si>
  <si>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</si>
  <si>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</si>
  <si>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</si>
  <si>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</si>
  <si>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</si>
  <si>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</si>
  <si>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</si>
  <si>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</si>
  <si>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</si>
  <si>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</si>
  <si>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</si>
  <si>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</si>
  <si>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</si>
  <si>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</si>
  <si>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</si>
  <si>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</si>
  <si>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</si>
  <si>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</si>
  <si>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</si>
  <si>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</si>
  <si>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</si>
  <si>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</si>
  <si>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</si>
  <si>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</si>
  <si>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</si>
  <si>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</si>
  <si>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</si>
  <si>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</si>
  <si>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</si>
  <si>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</si>
  <si>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</si>
  <si>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</si>
  <si>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</si>
  <si>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</si>
  <si>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</si>
  <si>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</si>
  <si>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</si>
  <si>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</si>
  <si>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</si>
  <si>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</si>
  <si>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</si>
  <si>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</si>
  <si>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</si>
  <si>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</si>
  <si>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</si>
  <si>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</si>
  <si>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</si>
  <si>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</si>
  <si>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</si>
  <si>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</si>
  <si>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</si>
  <si>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</si>
  <si>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</si>
  <si>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</si>
  <si>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</si>
  <si>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</si>
  <si>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</si>
  <si>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</si>
  <si>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</si>
  <si>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</si>
  <si>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</si>
  <si>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</si>
  <si>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</si>
  <si>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</si>
  <si>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</si>
  <si>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</si>
  <si>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</si>
  <si>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</si>
  <si>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</si>
  <si>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</si>
  <si>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</si>
  <si>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</si>
  <si>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</si>
  <si>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</si>
  <si>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</si>
  <si>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</si>
  <si>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</si>
  <si>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</si>
  <si>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</si>
  <si>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</si>
  <si>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</si>
  <si>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</si>
  <si>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</si>
  <si>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</si>
  <si>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</si>
  <si>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</si>
  <si>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</si>
  <si>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</si>
  <si>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</si>
  <si>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</si>
  <si>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</si>
  <si>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</si>
  <si>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</si>
  <si>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</si>
  <si>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</si>
  <si>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</si>
  <si>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</si>
  <si>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</si>
  <si>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</si>
  <si>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</si>
  <si>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</si>
  <si>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</si>
  <si>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</si>
  <si>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</si>
  <si>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</si>
  <si>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</si>
  <si>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</si>
  <si>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</si>
  <si>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</si>
  <si>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</si>
  <si>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</si>
  <si>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</si>
  <si>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</si>
  <si>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</si>
  <si>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</si>
  <si>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</si>
  <si>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</si>
  <si>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</si>
  <si>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</si>
  <si>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</si>
  <si>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</si>
  <si>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</si>
  <si>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</si>
  <si>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</si>
  <si>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</si>
  <si>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</si>
  <si>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</si>
  <si>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</si>
  <si>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</si>
  <si>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</si>
  <si>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</si>
  <si>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</si>
  <si>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</si>
  <si>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</si>
  <si>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</si>
  <si>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</si>
  <si>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</si>
  <si>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</si>
  <si>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</si>
  <si>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</si>
  <si>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</si>
  <si>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</si>
  <si>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</si>
  <si>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</si>
  <si>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</si>
  <si>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</si>
  <si>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</si>
  <si>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</si>
  <si>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</si>
  <si>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</si>
  <si>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</si>
  <si>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</si>
  <si>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</si>
  <si>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</si>
  <si>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</si>
  <si>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</si>
  <si>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</si>
  <si>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</si>
  <si>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</si>
  <si>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</si>
  <si>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</si>
  <si>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</si>
  <si>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</si>
  <si>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</si>
  <si>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</si>
  <si>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</si>
  <si>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</si>
  <si>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</si>
  <si>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</si>
  <si>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</si>
  <si>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</si>
  <si>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</si>
  <si>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</si>
  <si>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</si>
  <si>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</si>
  <si>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</si>
  <si>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</si>
  <si>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</si>
  <si>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</si>
  <si>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</si>
  <si>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</si>
  <si>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</si>
  <si>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</si>
  <si>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</si>
  <si>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</si>
  <si>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</si>
  <si>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</si>
  <si>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</si>
  <si>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</si>
  <si>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</si>
  <si>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</si>
  <si>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</si>
  <si>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</si>
  <si>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</si>
  <si>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</si>
  <si>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</si>
  <si>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</si>
  <si>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</si>
  <si>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</si>
  <si>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</si>
  <si>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</si>
  <si>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</si>
  <si>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</si>
  <si>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</si>
  <si>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</si>
  <si>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</si>
  <si>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</si>
  <si>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</si>
  <si>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</si>
  <si>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</si>
  <si>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</si>
  <si>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</si>
  <si>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</si>
  <si>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</si>
  <si>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</si>
  <si>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</si>
  <si>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</si>
  <si>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</si>
  <si>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</si>
  <si>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</si>
  <si>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</si>
  <si>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</si>
  <si>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</si>
  <si>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</si>
  <si>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</si>
  <si>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</si>
  <si>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</si>
  <si>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</si>
  <si>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</si>
  <si>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</si>
  <si>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</si>
  <si>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</si>
  <si>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</si>
  <si>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</si>
  <si>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</si>
  <si>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</si>
  <si>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</si>
  <si>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</si>
  <si>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</si>
  <si>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</si>
  <si>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</si>
  <si>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</si>
  <si>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</si>
  <si>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</si>
  <si>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</si>
  <si>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</si>
  <si>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</si>
  <si>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</si>
  <si>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</si>
  <si>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</si>
  <si>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</si>
  <si>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</si>
  <si>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</si>
  <si>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</si>
  <si>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</si>
  <si>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</si>
  <si>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</si>
  <si>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</si>
  <si>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</si>
  <si>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</si>
  <si>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</si>
  <si>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</si>
  <si>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</si>
  <si>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</si>
  <si>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</si>
  <si>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</si>
  <si>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</si>
  <si>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</si>
  <si>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</si>
  <si>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</si>
  <si>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</si>
  <si>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</si>
  <si>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</si>
  <si>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</si>
  <si>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</si>
  <si>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</si>
  <si>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</si>
  <si>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</si>
  <si>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</si>
  <si>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</si>
  <si>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</si>
  <si>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</si>
  <si>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</si>
  <si>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</si>
  <si>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</si>
  <si>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</si>
  <si>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</si>
  <si>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</si>
  <si>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</si>
  <si>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</si>
  <si>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</si>
  <si>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</si>
  <si>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</si>
  <si>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</si>
  <si>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</si>
  <si>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</si>
  <si>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</si>
  <si>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</si>
  <si>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</si>
  <si>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</si>
  <si>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</si>
  <si>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</si>
  <si>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</si>
  <si>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</si>
  <si>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</si>
  <si>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</si>
  <si>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</si>
  <si>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</si>
  <si>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</si>
  <si>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</si>
  <si>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</si>
  <si>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</si>
  <si>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</si>
  <si>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</si>
  <si>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</si>
  <si>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</si>
  <si>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</si>
  <si>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</si>
  <si>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</si>
  <si>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</si>
  <si>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</si>
  <si>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</si>
  <si>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</si>
  <si>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</si>
  <si>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</si>
  <si>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</si>
  <si>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</si>
  <si>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</si>
  <si>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</si>
  <si>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</si>
  <si>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</si>
  <si>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</si>
  <si>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</si>
  <si>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</si>
  <si>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</si>
  <si>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</si>
  <si>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</si>
  <si>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</si>
  <si>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</si>
  <si>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</si>
  <si>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</si>
  <si>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</si>
  <si>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</si>
  <si>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</si>
  <si>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</si>
  <si>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</si>
  <si>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</si>
  <si>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</si>
  <si>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</si>
  <si>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</si>
  <si>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</si>
  <si>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</si>
  <si>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</si>
  <si>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</si>
  <si>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</si>
  <si>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</si>
  <si>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</si>
  <si>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</si>
  <si>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</si>
  <si>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</si>
  <si>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</si>
  <si>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</si>
  <si>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</si>
  <si>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</si>
  <si>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</si>
  <si>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</si>
  <si>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</si>
  <si>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</si>
  <si>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</si>
  <si>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</si>
  <si>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</si>
  <si>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</si>
  <si>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</si>
  <si>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</si>
  <si>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</si>
  <si>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</si>
  <si>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</si>
  <si>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</si>
  <si>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</si>
  <si>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</si>
  <si>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</si>
  <si>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</si>
  <si>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</si>
  <si>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</si>
  <si>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</si>
  <si>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</si>
  <si>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</si>
  <si>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</si>
  <si>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</si>
  <si>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</si>
  <si>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</si>
  <si>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</si>
  <si>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</si>
  <si>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</si>
  <si>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</si>
  <si>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</si>
  <si>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</si>
  <si>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</si>
  <si>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</si>
  <si>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</si>
  <si>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</si>
  <si>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</si>
  <si>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</si>
  <si>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</si>
  <si>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</si>
  <si>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</si>
  <si>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</si>
  <si>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</si>
  <si>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</si>
  <si>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</si>
  <si>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</si>
  <si>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</si>
  <si>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</si>
  <si>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</si>
  <si>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</si>
  <si>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</si>
  <si>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</si>
  <si>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</si>
  <si>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</si>
  <si>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</si>
  <si>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</si>
  <si>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</si>
  <si>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</si>
  <si>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</si>
  <si>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</si>
  <si>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</si>
  <si>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</si>
  <si>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</si>
  <si>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</si>
  <si>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</si>
  <si>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</si>
  <si>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</si>
  <si>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</si>
  <si>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</si>
  <si>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</si>
  <si>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</si>
  <si>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</si>
  <si>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</si>
  <si>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</si>
  <si>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</si>
  <si>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</si>
  <si>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</si>
  <si>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</si>
  <si>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</si>
  <si>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</si>
  <si>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</si>
  <si>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</si>
  <si>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</si>
  <si>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</si>
  <si>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</si>
  <si>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</si>
  <si>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</si>
  <si>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</si>
  <si>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</si>
  <si>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</si>
  <si>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</si>
  <si>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</si>
  <si>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</si>
  <si>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</si>
  <si>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</si>
  <si>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</si>
  <si>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</si>
  <si>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</si>
  <si>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</si>
  <si>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</si>
  <si>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</si>
  <si>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</si>
  <si>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</si>
  <si>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</si>
  <si>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</si>
  <si>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</si>
  <si>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</si>
  <si>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</si>
  <si>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</si>
  <si>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</si>
  <si>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</si>
  <si>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</si>
  <si>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</si>
  <si>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</si>
  <si>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</si>
  <si>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</si>
  <si>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</si>
  <si>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</si>
  <si>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</si>
  <si>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</si>
  <si>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</si>
  <si>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</si>
  <si>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</si>
  <si>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</si>
  <si>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</si>
  <si>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</si>
  <si>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</si>
  <si>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</si>
  <si>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</si>
  <si>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</si>
  <si>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</si>
  <si>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</si>
  <si>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</si>
  <si>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</si>
  <si>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</si>
  <si>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</si>
  <si>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</si>
  <si>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</si>
  <si>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</si>
  <si>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</si>
  <si>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</si>
  <si>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</si>
  <si>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</si>
  <si>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</si>
  <si>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</si>
  <si>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</si>
  <si>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</si>
  <si>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</si>
  <si>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</si>
  <si>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</si>
  <si>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</si>
  <si>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</si>
  <si>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</si>
  <si>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</si>
  <si>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</si>
  <si>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</si>
  <si>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</si>
  <si>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</si>
  <si>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</si>
  <si>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</si>
  <si>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</si>
  <si>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</si>
  <si>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</si>
  <si>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</si>
  <si>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</si>
  <si>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</si>
  <si>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</si>
  <si>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</si>
  <si>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</si>
  <si>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</si>
  <si>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</si>
  <si>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</si>
  <si>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</si>
  <si>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</si>
  <si>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</si>
  <si>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</si>
  <si>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</si>
  <si>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</si>
  <si>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</si>
  <si>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</si>
  <si>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</si>
  <si>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</si>
  <si>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</si>
  <si>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</si>
  <si>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</si>
  <si>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</si>
  <si>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</si>
  <si>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</si>
  <si>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</si>
  <si>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</si>
  <si>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</si>
  <si>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</si>
  <si>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</si>
  <si>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</si>
  <si>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</si>
  <si>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</si>
  <si>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</si>
  <si>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</si>
  <si>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</si>
  <si>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</si>
  <si>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</si>
  <si>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</si>
  <si>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</si>
  <si>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</si>
  <si>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</si>
  <si>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</si>
  <si>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</si>
  <si>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</si>
  <si>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</si>
  <si>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</si>
  <si>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</si>
  <si>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</si>
  <si>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</si>
  <si>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</si>
  <si>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</si>
  <si>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</si>
  <si>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</si>
  <si>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</si>
  <si>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</si>
  <si>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</si>
  <si>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</si>
  <si>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</si>
  <si>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</si>
  <si>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</si>
  <si>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</si>
  <si>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</si>
  <si>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</si>
  <si>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</si>
  <si>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</si>
  <si>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</si>
  <si>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</si>
  <si>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</si>
  <si>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</si>
  <si>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</si>
  <si>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</si>
  <si>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</si>
  <si>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</si>
  <si>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</si>
  <si>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</si>
  <si>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</si>
  <si>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</si>
  <si>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</si>
  <si>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</si>
  <si>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</si>
  <si>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</si>
  <si>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</si>
  <si>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</si>
  <si>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</si>
  <si>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</si>
  <si>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</si>
  <si>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</si>
  <si>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</si>
  <si>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</si>
  <si>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</si>
  <si>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</si>
  <si>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</si>
  <si>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</si>
  <si>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</si>
  <si>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</si>
  <si>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</si>
  <si>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</si>
  <si>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</si>
  <si>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</si>
  <si>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</si>
  <si>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</si>
  <si>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</si>
  <si>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</si>
  <si>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</si>
  <si>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</si>
  <si>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</si>
  <si>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</si>
  <si>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</si>
  <si>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</si>
  <si>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</si>
  <si>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</si>
  <si>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</si>
  <si>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</si>
  <si>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</si>
  <si>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</si>
  <si>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</si>
  <si>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</si>
  <si>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</si>
  <si>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</si>
  <si>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</si>
  <si>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</si>
  <si>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</si>
  <si>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</si>
  <si>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</si>
  <si>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</si>
  <si>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</si>
  <si>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</si>
  <si>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</si>
  <si>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</si>
  <si>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</si>
  <si>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</si>
  <si>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</si>
  <si>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</si>
  <si>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</si>
  <si>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</si>
  <si>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</si>
  <si>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</si>
  <si>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</si>
  <si>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</si>
  <si>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</si>
  <si>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</si>
  <si>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</si>
  <si>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</si>
  <si>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</si>
  <si>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</si>
  <si>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</si>
  <si>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</si>
  <si>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</si>
  <si>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</si>
  <si>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</si>
  <si>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</si>
  <si>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</si>
  <si>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</si>
  <si>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</si>
  <si>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</si>
  <si>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</si>
  <si>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</si>
  <si>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</si>
  <si>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</si>
  <si>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</si>
  <si>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</si>
  <si>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</si>
  <si>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</si>
  <si>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</si>
  <si>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</si>
  <si>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</si>
  <si>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</si>
  <si>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</si>
  <si>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</si>
  <si>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</si>
  <si>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</si>
  <si>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</si>
  <si>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</si>
  <si>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</si>
  <si>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</si>
  <si>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</si>
  <si>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</si>
  <si>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</si>
  <si>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</si>
  <si>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</si>
  <si>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</si>
  <si>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</si>
  <si>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</si>
  <si>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</si>
  <si>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</si>
  <si>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</si>
  <si>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</si>
  <si>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</si>
  <si>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</si>
  <si>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</si>
  <si>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</si>
  <si>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</si>
  <si>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</si>
  <si>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</si>
  <si>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</si>
  <si>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</si>
  <si>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</si>
  <si>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</si>
  <si>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</si>
  <si>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</si>
  <si>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</si>
  <si>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</si>
  <si>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</si>
  <si>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</si>
  <si>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</si>
  <si>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</si>
  <si>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</si>
  <si>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</si>
  <si>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</si>
  <si>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</si>
  <si>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</si>
  <si>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</si>
  <si>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</si>
  <si>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</si>
  <si>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</si>
  <si>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</si>
  <si>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</si>
  <si>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</si>
  <si>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</si>
  <si>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</si>
  <si>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</si>
  <si>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</si>
  <si>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</si>
  <si>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</si>
  <si>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</si>
  <si>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</si>
  <si>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</si>
  <si>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</si>
  <si>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</si>
  <si>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</si>
  <si>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</si>
  <si>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</si>
  <si>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</si>
  <si>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</si>
  <si>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</si>
  <si>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</si>
  <si>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</si>
  <si>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</si>
  <si>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</si>
  <si>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</si>
  <si>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</si>
  <si>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</si>
  <si>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</si>
  <si>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</si>
  <si>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</si>
  <si>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</si>
  <si>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</si>
  <si>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</si>
  <si>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</si>
  <si>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</si>
  <si>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</si>
  <si>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</si>
  <si>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</si>
  <si>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</si>
  <si>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</si>
  <si>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</si>
  <si>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</si>
  <si>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</si>
  <si>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</si>
  <si>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</si>
  <si>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</si>
  <si>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</si>
  <si>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</si>
  <si>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</si>
  <si>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</si>
  <si>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</si>
  <si>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</si>
  <si>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</si>
  <si>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</si>
  <si>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</si>
  <si>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</si>
  <si>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</si>
  <si>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</si>
  <si>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</si>
  <si>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</si>
  <si>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</si>
  <si>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</si>
  <si>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</si>
  <si>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</si>
  <si>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</si>
  <si>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</si>
  <si>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</si>
  <si>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</si>
  <si>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</si>
  <si>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</si>
  <si>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</si>
  <si>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</si>
  <si>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</si>
  <si>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</si>
  <si>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</si>
  <si>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</si>
  <si>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</si>
  <si>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</si>
  <si>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</si>
  <si>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</si>
  <si>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</si>
  <si>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</si>
  <si>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</si>
  <si>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</si>
  <si>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</si>
  <si>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</si>
  <si>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</si>
  <si>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</si>
  <si>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</si>
  <si>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</si>
  <si>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</si>
  <si>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</si>
  <si>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</si>
  <si>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</si>
  <si>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</si>
  <si>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</si>
  <si>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</si>
  <si>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</si>
  <si>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</si>
  <si>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</si>
  <si>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</si>
  <si>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</si>
  <si>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</si>
  <si>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</si>
  <si>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</si>
  <si>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</si>
  <si>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</si>
  <si>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</si>
  <si>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</si>
  <si>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</si>
  <si>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</si>
  <si>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</si>
  <si>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</si>
  <si>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</si>
  <si>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</si>
  <si>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</si>
  <si>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</si>
  <si>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</si>
  <si>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</si>
  <si>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</si>
  <si>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</si>
  <si>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</si>
  <si>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</si>
  <si>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</si>
  <si>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</si>
  <si>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</si>
  <si>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</si>
  <si>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</si>
  <si>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</si>
  <si>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</si>
  <si>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</si>
  <si>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</si>
  <si>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</si>
  <si>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</si>
  <si>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</si>
  <si>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</si>
  <si>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</si>
  <si>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</si>
  <si>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</si>
  <si>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</si>
  <si>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</si>
  <si>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</si>
  <si>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</si>
  <si>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</si>
  <si>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</si>
  <si>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</si>
  <si>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</si>
  <si>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</si>
  <si>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</si>
  <si>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</si>
  <si>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</si>
  <si>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</si>
  <si>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</si>
  <si>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</si>
  <si>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</si>
  <si>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</si>
  <si>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</si>
  <si>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</si>
  <si>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</si>
  <si>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</si>
  <si>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</si>
  <si>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</si>
  <si>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</si>
  <si>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</si>
  <si>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</si>
  <si>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</si>
  <si>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</si>
  <si>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</si>
  <si>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</si>
  <si>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</si>
  <si>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</si>
  <si>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</si>
  <si>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</si>
  <si>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</si>
  <si>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</si>
  <si>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</si>
  <si>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</si>
  <si>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</si>
  <si>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</si>
  <si>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</si>
  <si>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</si>
  <si>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</si>
  <si>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</si>
  <si>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</si>
  <si>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</si>
  <si>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</si>
  <si>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</si>
  <si>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</si>
  <si>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</si>
  <si>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</si>
  <si>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</si>
  <si>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</si>
  <si>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</si>
  <si>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</si>
  <si>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</si>
  <si>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</si>
  <si>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</si>
  <si>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</si>
  <si>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</si>
  <si>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</si>
  <si>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</si>
  <si>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</si>
  <si>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</si>
  <si>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</si>
  <si>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</si>
  <si>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</si>
  <si>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</si>
  <si>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</si>
  <si>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</si>
  <si>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</si>
  <si>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</si>
  <si>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</si>
  <si>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</si>
  <si>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</si>
  <si>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</si>
  <si>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</si>
  <si>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</si>
  <si>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</si>
  <si>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</si>
  <si>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</si>
  <si>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</si>
  <si>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</si>
  <si>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</si>
  <si>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</si>
  <si>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</si>
  <si>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</si>
  <si>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</si>
  <si>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</si>
  <si>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</si>
  <si>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</si>
  <si>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</si>
  <si>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</si>
  <si>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</si>
  <si>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</si>
  <si>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</si>
  <si>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</si>
  <si>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</si>
  <si>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</si>
  <si>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</si>
  <si>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</si>
  <si>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</si>
  <si>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</si>
  <si>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</si>
  <si>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</si>
  <si>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</si>
  <si>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</si>
  <si>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</si>
  <si>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</si>
  <si>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</si>
  <si>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</si>
  <si>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</si>
  <si>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</si>
  <si>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</si>
  <si>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</si>
  <si>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</si>
  <si>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</si>
  <si>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</si>
  <si>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</si>
  <si>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</si>
  <si>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</si>
  <si>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</si>
  <si>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</si>
  <si>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</si>
  <si>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</si>
  <si>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</si>
  <si>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</si>
  <si>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</si>
  <si>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</si>
  <si>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</si>
  <si>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</si>
  <si>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</si>
  <si>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</si>
  <si>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</si>
  <si>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</si>
  <si>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</si>
  <si>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</si>
  <si>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</si>
  <si>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</si>
  <si>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</si>
  <si>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</si>
  <si>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</si>
  <si>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</si>
  <si>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</si>
  <si>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</si>
  <si>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</si>
  <si>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</si>
  <si>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</si>
  <si>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</si>
  <si>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</si>
  <si>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</si>
  <si>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</si>
  <si>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</si>
  <si>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</si>
  <si>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</si>
  <si>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</si>
  <si>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</si>
  <si>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</si>
  <si>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</si>
  <si>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</si>
  <si>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</si>
  <si>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</si>
  <si>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</si>
  <si>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</si>
  <si>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</si>
  <si>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</si>
  <si>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</si>
  <si>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</si>
  <si>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</si>
  <si>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</si>
  <si>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</si>
  <si>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</si>
  <si>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</si>
  <si>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</si>
  <si>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</si>
  <si>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</si>
  <si>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</si>
  <si>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</si>
  <si>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</si>
  <si>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</si>
  <si>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</si>
  <si>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</si>
  <si>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</si>
  <si>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</si>
  <si>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</si>
  <si>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</si>
  <si>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</si>
  <si>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</si>
  <si>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</si>
  <si>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</si>
  <si>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</si>
  <si>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</si>
  <si>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</si>
  <si>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</si>
  <si>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</si>
  <si>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</si>
  <si>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</si>
  <si>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</si>
  <si>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</si>
  <si>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</si>
  <si>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</si>
  <si>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</si>
  <si>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</si>
  <si>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</si>
  <si>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</si>
  <si>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</si>
  <si>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</si>
  <si>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</si>
  <si>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</si>
  <si>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</si>
  <si>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</si>
  <si>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</si>
  <si>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</si>
  <si>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</si>
  <si>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</si>
  <si>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</si>
  <si>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</si>
  <si>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</si>
  <si>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</si>
  <si>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</si>
  <si>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</si>
  <si>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</si>
  <si>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</si>
  <si>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</si>
  <si>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</si>
  <si>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</si>
  <si>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</si>
  <si>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</si>
  <si>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</si>
  <si>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</si>
  <si>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</si>
  <si>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</si>
  <si>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</si>
  <si>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</si>
  <si>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</si>
  <si>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</si>
  <si>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</si>
  <si>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</si>
  <si>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</si>
  <si>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</si>
  <si>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</si>
  <si>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</si>
  <si>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</si>
  <si>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</si>
  <si>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</si>
  <si>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</si>
  <si>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</si>
  <si>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</si>
  <si>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</si>
  <si>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</si>
  <si>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</si>
  <si>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</si>
  <si>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</si>
  <si>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</si>
  <si>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</si>
  <si>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</si>
  <si>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</si>
  <si>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</si>
  <si>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</si>
  <si>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</si>
  <si>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</si>
  <si>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</si>
  <si>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</si>
  <si>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</si>
  <si>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</si>
  <si>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</si>
  <si>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</si>
  <si>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</si>
  <si>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</si>
  <si>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</si>
  <si>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</si>
  <si>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</si>
  <si>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</si>
  <si>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</si>
  <si>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</si>
  <si>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</si>
  <si>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</si>
  <si>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</si>
  <si>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</si>
  <si>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</si>
  <si>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</si>
  <si>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</si>
  <si>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</si>
  <si>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</si>
  <si>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</si>
  <si>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</si>
  <si>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</si>
  <si>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</si>
  <si>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</si>
  <si>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</si>
  <si>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</si>
  <si>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</si>
  <si>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</si>
  <si>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</si>
  <si>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</si>
  <si>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</si>
  <si>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</si>
  <si>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</si>
  <si>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</si>
  <si>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</si>
  <si>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</si>
  <si>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</si>
  <si>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</si>
  <si>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</si>
  <si>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</si>
  <si>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</si>
  <si>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</si>
  <si>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</si>
  <si>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</si>
  <si>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</si>
  <si>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</si>
  <si>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</si>
  <si>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</si>
  <si>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</si>
  <si>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</si>
  <si>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</si>
  <si>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</si>
  <si>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</si>
  <si>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</si>
  <si>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</si>
  <si>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</si>
  <si>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</si>
  <si>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</si>
  <si>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</si>
  <si>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</si>
  <si>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</si>
  <si>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</si>
  <si>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</si>
  <si>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</si>
  <si>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</si>
  <si>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</si>
  <si>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</si>
  <si>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</si>
  <si>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</si>
  <si>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</si>
  <si>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</si>
  <si>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</si>
  <si>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</si>
  <si>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</si>
  <si>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</si>
  <si>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</si>
  <si>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</si>
  <si>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</si>
  <si>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</si>
  <si>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</si>
  <si>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</si>
  <si>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</si>
  <si>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</si>
  <si>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</si>
  <si>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</si>
  <si>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</si>
  <si>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</si>
  <si>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</si>
  <si>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</si>
  <si>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</si>
  <si>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</si>
  <si>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</si>
  <si>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</si>
  <si>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</si>
  <si>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</si>
  <si>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</si>
  <si>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</si>
  <si>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</si>
  <si>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</si>
  <si>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</si>
  <si>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</si>
  <si>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</si>
  <si>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</si>
  <si>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</si>
  <si>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</si>
  <si>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</si>
  <si>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</si>
  <si>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</si>
  <si>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</si>
  <si>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</si>
  <si>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</si>
  <si>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</si>
  <si>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</si>
  <si>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</si>
  <si>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</si>
  <si>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</si>
  <si>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</si>
  <si>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</si>
  <si>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</si>
  <si>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</si>
  <si>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</si>
  <si>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</si>
  <si>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</si>
  <si>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</si>
  <si>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</si>
  <si>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</si>
  <si>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</si>
  <si>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</si>
  <si>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</si>
  <si>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</si>
  <si>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</si>
  <si>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</si>
  <si>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</si>
  <si>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</si>
  <si>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</si>
  <si>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</si>
  <si>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</si>
  <si>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</si>
  <si>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</si>
  <si>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</si>
  <si>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</si>
  <si>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</si>
  <si>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</si>
  <si>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</si>
  <si>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</si>
  <si>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</si>
  <si>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</si>
  <si>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</si>
  <si>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</si>
  <si>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</si>
  <si>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</si>
  <si>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</si>
  <si>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</si>
  <si>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</si>
  <si>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</si>
  <si>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</si>
  <si>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</si>
  <si>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</si>
  <si>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</si>
  <si>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</si>
  <si>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</si>
  <si>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</si>
  <si>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</si>
  <si>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</si>
  <si>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</si>
  <si>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</si>
  <si>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</si>
  <si>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</si>
  <si>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</si>
  <si>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</si>
  <si>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</si>
  <si>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</si>
  <si>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</si>
  <si>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</si>
  <si>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</si>
  <si>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</si>
  <si>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</si>
  <si>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</si>
  <si>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</si>
  <si>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</si>
  <si>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</si>
  <si>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</si>
  <si>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</si>
  <si>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</si>
  <si>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</si>
  <si>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</si>
  <si>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</si>
  <si>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</si>
  <si>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</si>
  <si>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</si>
  <si>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</si>
  <si>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</si>
  <si>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</si>
  <si>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</si>
  <si>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</si>
  <si>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</si>
  <si>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</si>
  <si>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</si>
  <si>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</si>
  <si>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</si>
  <si>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</si>
  <si>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</si>
  <si>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</si>
  <si>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</si>
  <si>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</si>
  <si>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</si>
  <si>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</si>
  <si>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</si>
  <si>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</si>
  <si>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</si>
  <si>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</si>
  <si>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</si>
  <si>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</si>
  <si>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</si>
  <si>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</si>
  <si>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</si>
  <si>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</si>
  <si>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</si>
  <si>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</si>
  <si>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</si>
  <si>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</si>
  <si>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</si>
  <si>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</si>
  <si>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</si>
  <si>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</si>
  <si>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</si>
  <si>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</si>
  <si>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</si>
  <si>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</si>
  <si>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</si>
  <si>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</si>
  <si>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</si>
  <si>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</si>
  <si>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</si>
  <si>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</si>
  <si>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</si>
  <si>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</si>
  <si>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</si>
  <si>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</si>
  <si>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</si>
  <si>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</si>
  <si>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</si>
  <si>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</si>
  <si>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</si>
  <si>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</si>
  <si>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</si>
  <si>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</si>
  <si>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</si>
  <si>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</si>
  <si>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</si>
  <si>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</si>
  <si>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</si>
  <si>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</si>
  <si>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</si>
  <si>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</si>
  <si>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</si>
  <si>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</si>
  <si>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</si>
  <si>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</si>
  <si>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</si>
  <si>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</si>
  <si>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</si>
  <si>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</si>
  <si>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</si>
  <si>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</si>
  <si>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</si>
  <si>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</si>
  <si>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</si>
  <si>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</si>
  <si>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</si>
  <si>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</si>
  <si>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</si>
  <si>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</si>
  <si>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</si>
  <si>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</si>
  <si>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</si>
  <si>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</si>
  <si>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</si>
  <si>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</si>
  <si>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</si>
  <si>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</si>
  <si>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</si>
  <si>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</si>
  <si>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</si>
  <si>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</si>
  <si>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</si>
  <si>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</si>
  <si>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</si>
  <si>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</si>
  <si>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</si>
  <si>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</si>
  <si>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</si>
  <si>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</si>
  <si>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</si>
  <si>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</si>
  <si>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</si>
  <si>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</si>
  <si>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</si>
  <si>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</si>
  <si>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</si>
  <si>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</si>
  <si>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</si>
  <si>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</si>
  <si>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</si>
  <si>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</si>
  <si>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</si>
  <si>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</si>
  <si>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</si>
  <si>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</si>
  <si>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</si>
  <si>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</si>
  <si>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</si>
  <si>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</si>
  <si>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</si>
  <si>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</si>
  <si>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</si>
  <si>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</si>
  <si>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</si>
  <si>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</si>
  <si>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</si>
  <si>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</si>
  <si>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</si>
  <si>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</si>
  <si>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</si>
  <si>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</si>
  <si>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</si>
  <si>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</si>
  <si>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</si>
  <si>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</si>
  <si>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</si>
  <si>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</si>
  <si>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</si>
  <si>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</si>
  <si>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</si>
  <si>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</si>
  <si>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</si>
  <si>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</si>
  <si>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</si>
  <si>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</si>
  <si>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</si>
  <si>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</si>
  <si>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</si>
  <si>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</si>
  <si>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</si>
  <si>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</si>
  <si>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</si>
  <si>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</si>
  <si>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</si>
  <si>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</si>
  <si>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</si>
  <si>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</si>
  <si>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</si>
  <si>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</si>
  <si>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</si>
  <si>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</si>
  <si>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</si>
  <si>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</si>
  <si>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</si>
  <si>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</si>
  <si>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</si>
  <si>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</si>
  <si>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</si>
  <si>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</si>
  <si>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</si>
  <si>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</si>
  <si>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</si>
  <si>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</si>
  <si>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</si>
  <si>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</si>
  <si>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</si>
  <si>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</si>
  <si>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</si>
  <si>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</si>
  <si>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</si>
  <si>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</si>
  <si>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</si>
  <si>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</si>
  <si>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</si>
  <si>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</si>
  <si>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</si>
  <si>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</si>
  <si>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</si>
  <si>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</si>
  <si>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</si>
  <si>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</si>
  <si>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</si>
  <si>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</si>
  <si>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</si>
  <si>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</si>
  <si>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</si>
  <si>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</si>
  <si>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</si>
  <si>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</si>
  <si>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</si>
  <si>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</si>
  <si>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</si>
  <si>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</si>
  <si>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</si>
  <si>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</si>
  <si>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</si>
  <si>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</si>
  <si>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</si>
  <si>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</si>
  <si>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</si>
  <si>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</si>
  <si>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</si>
  <si>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</si>
  <si>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</si>
  <si>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</si>
  <si>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</si>
  <si>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</si>
  <si>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</si>
  <si>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</si>
  <si>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</si>
  <si>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</si>
  <si>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</si>
  <si>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</si>
  <si>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</si>
  <si>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</si>
  <si>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</si>
  <si>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</si>
  <si>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</si>
  <si>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</si>
  <si>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</si>
  <si>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</si>
  <si>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</si>
  <si>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</si>
  <si>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</si>
  <si>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</si>
  <si>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</si>
  <si>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</si>
  <si>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</si>
  <si>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</si>
  <si>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</si>
  <si>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</si>
  <si>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</si>
  <si>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</si>
  <si>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</si>
  <si>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</si>
  <si>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</si>
  <si>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</si>
  <si>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</si>
  <si>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</si>
  <si>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</si>
  <si>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</si>
  <si>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</si>
  <si>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</si>
  <si>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</si>
  <si>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</si>
  <si>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</si>
  <si>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</si>
  <si>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</si>
  <si>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</si>
  <si>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</si>
  <si>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</si>
  <si>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</si>
  <si>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</si>
  <si>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</si>
  <si>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</si>
  <si>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</si>
  <si>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</si>
  <si>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</si>
  <si>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</si>
  <si>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</si>
  <si>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</si>
  <si>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</si>
  <si>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</si>
  <si>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</si>
  <si>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</si>
  <si>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</si>
  <si>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</si>
  <si>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</si>
  <si>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</si>
  <si>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</si>
  <si>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</si>
  <si>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</si>
  <si>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</si>
  <si>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</si>
  <si>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</si>
  <si>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</si>
  <si>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</si>
  <si>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</si>
  <si>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</si>
  <si>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</si>
  <si>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</si>
  <si>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</si>
  <si>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</si>
  <si>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</si>
  <si>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</si>
  <si>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</si>
  <si>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</si>
  <si>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</si>
  <si>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</si>
  <si>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</si>
  <si>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</si>
  <si>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</si>
  <si>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</si>
  <si>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</si>
  <si>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</si>
  <si>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</si>
  <si>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</si>
  <si>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</si>
  <si>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</si>
  <si>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</si>
  <si>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</si>
  <si>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</si>
  <si>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</si>
  <si>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</si>
  <si>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</si>
  <si>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</si>
  <si>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</si>
  <si>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</si>
  <si>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</si>
  <si>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</si>
  <si>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</si>
  <si>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</si>
  <si>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</si>
  <si>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</si>
  <si>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</si>
  <si>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</si>
  <si>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</si>
  <si>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</si>
  <si>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</si>
  <si>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</si>
  <si>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</si>
  <si>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</si>
  <si>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</si>
  <si>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</si>
  <si>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</si>
  <si>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</si>
  <si>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</si>
  <si>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</si>
  <si>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</si>
  <si>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</si>
  <si>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</si>
  <si>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</si>
  <si>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</si>
  <si>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</si>
  <si>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</si>
  <si>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</si>
  <si>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</si>
  <si>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</si>
  <si>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</si>
  <si>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</si>
  <si>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</si>
  <si>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</si>
  <si>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</si>
  <si>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</si>
  <si>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</si>
  <si>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</si>
  <si>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</si>
  <si>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</si>
  <si>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</si>
  <si>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</si>
  <si>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</si>
  <si>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</si>
  <si>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</si>
  <si>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</si>
  <si>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</si>
  <si>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</si>
  <si>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</si>
  <si>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</si>
  <si>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</si>
  <si>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</si>
  <si>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</si>
  <si>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</si>
  <si>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</si>
  <si>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</si>
  <si>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</si>
  <si>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</si>
  <si>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</si>
  <si>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</si>
  <si>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</si>
  <si>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</si>
  <si>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</si>
  <si>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</si>
  <si>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</si>
  <si>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</si>
  <si>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</si>
  <si>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</si>
  <si>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</si>
  <si>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</si>
  <si>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</si>
  <si>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</si>
  <si>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</si>
  <si>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</si>
  <si>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</si>
  <si>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</si>
  <si>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</si>
  <si>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</si>
  <si>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</si>
  <si>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</si>
  <si>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</si>
  <si>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</si>
  <si>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</si>
  <si>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</si>
  <si>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</si>
  <si>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</si>
  <si>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</si>
  <si>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</si>
  <si>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</si>
  <si>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</si>
  <si>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</si>
  <si>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</si>
  <si>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</si>
  <si>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</si>
  <si>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</si>
  <si>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</si>
  <si>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</si>
  <si>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</si>
  <si>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</si>
  <si>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</si>
  <si>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</si>
  <si>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</si>
  <si>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</si>
  <si>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</si>
  <si>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</si>
  <si>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</si>
  <si>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</si>
  <si>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</si>
  <si>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</si>
  <si>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</si>
  <si>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</si>
  <si>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</si>
  <si>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</si>
  <si>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</si>
  <si>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</si>
  <si>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</si>
  <si>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</si>
  <si>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</si>
  <si>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</si>
  <si>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</si>
  <si>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</si>
  <si>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</si>
  <si>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</si>
  <si>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</si>
  <si>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</si>
  <si>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</si>
  <si>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</si>
  <si>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</si>
  <si>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</si>
  <si>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</si>
  <si>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</si>
  <si>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</si>
  <si>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</si>
  <si>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</si>
  <si>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</si>
  <si>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</si>
  <si>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</si>
  <si>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</si>
  <si>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</si>
  <si>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</si>
  <si>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</si>
  <si>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</si>
  <si>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</si>
  <si>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</si>
  <si>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</si>
  <si>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</si>
  <si>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</si>
  <si>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</si>
  <si>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</si>
  <si>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</si>
  <si>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</si>
  <si>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</si>
  <si>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</si>
  <si>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</si>
  <si>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</si>
  <si>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</si>
  <si>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</si>
  <si>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</si>
  <si>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</si>
  <si>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</si>
  <si>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</si>
  <si>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</si>
  <si>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</si>
  <si>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</si>
  <si>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</si>
  <si>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</si>
  <si>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</si>
  <si>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</si>
  <si>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</si>
  <si>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</si>
  <si>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</si>
  <si>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</si>
  <si>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</si>
  <si>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</si>
  <si>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</si>
  <si>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</si>
  <si>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</si>
  <si>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</si>
  <si>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</si>
  <si>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</si>
  <si>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</si>
  <si>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</si>
  <si>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</si>
  <si>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</si>
  <si>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</si>
  <si>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</si>
  <si>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</si>
  <si>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</si>
  <si>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</si>
  <si>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</si>
  <si>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</si>
  <si>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</si>
  <si>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</si>
  <si>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</si>
  <si>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</si>
  <si>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</si>
  <si>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</si>
  <si>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</si>
  <si>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</si>
  <si>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</si>
  <si>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</si>
  <si>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</si>
  <si>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</si>
  <si>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</si>
  <si>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</si>
  <si>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</si>
  <si>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</si>
  <si>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</si>
  <si>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</si>
  <si>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</si>
  <si>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</si>
  <si>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</si>
  <si>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</si>
  <si>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</si>
  <si>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</si>
  <si>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</si>
  <si>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</si>
  <si>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</si>
  <si>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</si>
  <si>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</si>
  <si>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</si>
  <si>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</si>
  <si>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</si>
  <si>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</si>
  <si>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</si>
  <si>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</si>
  <si>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</si>
  <si>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</si>
  <si>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</si>
  <si>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</si>
  <si>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</si>
  <si>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</si>
  <si>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</si>
  <si>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</si>
  <si>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</si>
  <si>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</si>
  <si>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</si>
  <si>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</si>
  <si>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</si>
  <si>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</si>
  <si>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</si>
  <si>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</si>
  <si>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</si>
  <si>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</si>
  <si>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</si>
  <si>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</si>
  <si>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</si>
  <si>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</si>
  <si>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</si>
  <si>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</si>
  <si>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</si>
  <si>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</si>
  <si>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</si>
  <si>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</si>
  <si>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</si>
  <si>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</si>
  <si>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</si>
  <si>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</si>
  <si>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</si>
  <si>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</si>
  <si>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</si>
  <si>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</si>
  <si>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</si>
  <si>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</si>
  <si>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</si>
  <si>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</si>
  <si>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</si>
  <si>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</si>
  <si>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</si>
  <si>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</si>
  <si>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</si>
  <si>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</si>
  <si>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</si>
  <si>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</si>
  <si>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</si>
  <si>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</si>
  <si>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</si>
  <si>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</si>
  <si>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</si>
  <si>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</si>
  <si>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</si>
  <si>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</si>
  <si>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</si>
  <si>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</si>
  <si>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</si>
  <si>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</si>
  <si>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</si>
  <si>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</si>
  <si>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</si>
  <si>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</si>
  <si>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</si>
  <si>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</si>
  <si>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</si>
  <si>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</si>
  <si>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</si>
  <si>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</si>
  <si>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</si>
  <si>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</si>
  <si>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</si>
  <si>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</si>
  <si>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</si>
  <si>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</si>
  <si>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</si>
  <si>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</si>
  <si>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</si>
  <si>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</si>
  <si>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</si>
  <si>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</si>
  <si>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</si>
  <si>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</si>
  <si>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</si>
  <si>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</si>
  <si>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</si>
  <si>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</si>
  <si>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</si>
  <si>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</si>
  <si>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</si>
  <si>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</si>
  <si>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</si>
  <si>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</si>
  <si>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</si>
  <si>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</si>
  <si>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</si>
  <si>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</si>
  <si>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</si>
  <si>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</si>
  <si>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</si>
  <si>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</si>
  <si>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</si>
  <si>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</si>
  <si>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</si>
  <si>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</si>
  <si>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</si>
  <si>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</si>
  <si>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</si>
  <si>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</si>
  <si>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</si>
  <si>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</si>
  <si>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</si>
  <si>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</si>
  <si>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</si>
  <si>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</si>
  <si>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</si>
  <si>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</si>
  <si>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</si>
  <si>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</si>
  <si>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</si>
  <si>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</si>
  <si>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</si>
  <si>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</si>
  <si>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</si>
  <si>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</si>
  <si>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</si>
  <si>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</si>
  <si>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</si>
  <si>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</si>
  <si>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</si>
  <si>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</si>
  <si>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</si>
  <si>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</si>
  <si>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</si>
  <si>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</si>
  <si>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</si>
  <si>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</si>
  <si>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</si>
  <si>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</si>
  <si>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</si>
  <si>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</si>
  <si>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</si>
  <si>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</si>
  <si>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</si>
  <si>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</si>
  <si>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</si>
  <si>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</si>
  <si>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</si>
  <si>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</si>
  <si>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</si>
  <si>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</si>
  <si>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</si>
  <si>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</si>
  <si>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</si>
  <si>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</si>
  <si>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</si>
  <si>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</si>
  <si>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</si>
  <si>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</si>
  <si>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</si>
  <si>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</si>
  <si>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</si>
  <si>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</si>
  <si>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</si>
  <si>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</si>
  <si>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</si>
  <si>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</si>
  <si>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</si>
  <si>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</si>
  <si>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</si>
  <si>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</si>
  <si>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</si>
  <si>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</si>
  <si>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</si>
  <si>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</si>
  <si>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</si>
  <si>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</si>
  <si>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</si>
  <si>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</si>
  <si>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</si>
  <si>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</si>
  <si>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</si>
  <si>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</si>
  <si>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</si>
  <si>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</si>
  <si>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</si>
  <si>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</si>
  <si>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</si>
  <si>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</si>
  <si>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</si>
  <si>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</si>
  <si>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</si>
  <si>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</si>
  <si>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</si>
  <si>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</si>
  <si>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</si>
  <si>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</si>
  <si>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</si>
  <si>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</si>
  <si>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</si>
  <si>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</si>
  <si>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</si>
  <si>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</si>
  <si>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</si>
  <si>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</si>
  <si>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</si>
  <si>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</si>
  <si>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</si>
  <si>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</si>
  <si>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</si>
  <si>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</si>
  <si>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</si>
  <si>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</si>
  <si>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</si>
  <si>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</si>
  <si>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</si>
  <si>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</si>
  <si>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</si>
  <si>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</si>
  <si>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</si>
  <si>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</si>
  <si>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</si>
  <si>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</si>
  <si>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</si>
  <si>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</si>
  <si>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</si>
  <si>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</si>
  <si>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</si>
  <si>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</si>
  <si>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</si>
  <si>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</si>
  <si>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</si>
  <si>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</si>
  <si>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</si>
  <si>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</si>
  <si>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</si>
  <si>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</si>
  <si>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</si>
  <si>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</si>
  <si>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</si>
  <si>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</si>
  <si>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</si>
  <si>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</si>
  <si>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</si>
  <si>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</si>
  <si>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</si>
  <si>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</si>
  <si>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</si>
  <si>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</si>
  <si>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</si>
  <si>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</si>
  <si>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</si>
  <si>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</si>
  <si>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</si>
  <si>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</si>
  <si>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</si>
  <si>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</si>
  <si>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</si>
  <si>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</si>
  <si>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</si>
  <si>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</si>
  <si>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</si>
  <si>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</si>
  <si>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</si>
  <si>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</si>
  <si>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</si>
  <si>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</si>
  <si>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</si>
  <si>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</si>
  <si>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</si>
  <si>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</si>
  <si>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</si>
  <si>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</si>
  <si>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</si>
  <si>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</si>
  <si>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</si>
  <si>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</si>
  <si>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</si>
  <si>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</si>
  <si>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</si>
  <si>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</si>
  <si>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</si>
  <si>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</si>
  <si>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</si>
  <si>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</si>
  <si>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</si>
  <si>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</si>
  <si>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</si>
  <si>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</si>
  <si>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</si>
  <si>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</si>
  <si>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</si>
  <si>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</si>
  <si>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</si>
  <si>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</si>
  <si>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</si>
  <si>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</si>
  <si>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</si>
  <si>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</si>
  <si>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</si>
  <si>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</si>
  <si>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</si>
  <si>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</si>
  <si>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</si>
  <si>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</si>
  <si>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</si>
  <si>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</si>
  <si>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</si>
  <si>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</si>
  <si>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</si>
  <si>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</si>
  <si>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</si>
  <si>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</si>
  <si>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</si>
  <si>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</si>
  <si>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</si>
  <si>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</si>
  <si>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</si>
  <si>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</si>
  <si>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</si>
  <si>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</si>
  <si>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</si>
  <si>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</si>
  <si>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</si>
  <si>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</si>
  <si>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</si>
  <si>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</si>
  <si>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</si>
  <si>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</si>
  <si>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</si>
  <si>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</si>
  <si>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</si>
  <si>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</si>
  <si>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</si>
  <si>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</si>
  <si>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</si>
  <si>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</si>
  <si>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</si>
  <si>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</si>
  <si>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</si>
  <si>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</si>
  <si>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</si>
  <si>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</si>
  <si>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</si>
  <si>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</si>
  <si>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</si>
  <si>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</si>
  <si>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</si>
  <si>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</si>
  <si>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</si>
  <si>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</si>
  <si>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</si>
  <si>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</si>
  <si>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</si>
  <si>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</si>
  <si>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</si>
  <si>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</si>
  <si>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</si>
  <si>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</si>
  <si>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</si>
  <si>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</si>
  <si>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</si>
  <si>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</si>
  <si>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</si>
  <si>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</si>
  <si>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</si>
  <si>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</si>
  <si>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</si>
  <si>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</si>
  <si>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</si>
  <si>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</si>
  <si>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</si>
  <si>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</si>
  <si>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</si>
  <si>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</si>
  <si>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</si>
  <si>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</si>
  <si>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</si>
  <si>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</si>
  <si>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</si>
  <si>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</si>
  <si>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</si>
  <si>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</si>
  <si>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</si>
  <si>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</si>
  <si>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</si>
  <si>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</si>
  <si>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</si>
  <si>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</si>
  <si>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</si>
  <si>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</si>
  <si>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</si>
  <si>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</si>
  <si>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</si>
  <si>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</si>
  <si>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</si>
  <si>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</si>
  <si>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</si>
  <si>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</si>
  <si>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</si>
  <si>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</si>
  <si>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</si>
  <si>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</si>
  <si>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</si>
  <si>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</si>
  <si>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</si>
  <si>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</si>
  <si>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</si>
  <si>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</si>
  <si>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</si>
  <si>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</si>
  <si>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</si>
  <si>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</si>
  <si>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</si>
  <si>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</si>
  <si>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</si>
  <si>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</si>
  <si>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</si>
  <si>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</si>
  <si>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</si>
  <si>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</si>
  <si>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</si>
  <si>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</si>
  <si>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</si>
  <si>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</si>
  <si>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</si>
  <si>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</si>
  <si>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</si>
  <si>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</si>
  <si>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</si>
  <si>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</si>
  <si>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</si>
  <si>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</si>
  <si>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</si>
  <si>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</si>
  <si>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</si>
  <si>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</si>
  <si>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</si>
  <si>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</si>
  <si>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</si>
  <si>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</si>
  <si>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</si>
  <si>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</si>
  <si>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</si>
  <si>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</si>
  <si>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</si>
  <si>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</si>
  <si>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</si>
  <si>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</si>
  <si>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</si>
  <si>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</si>
  <si>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</si>
  <si>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</si>
  <si>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</si>
  <si>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</si>
  <si>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</si>
  <si>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</si>
  <si>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</si>
  <si>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</si>
  <si>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</si>
  <si>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</si>
  <si>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</si>
  <si>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</si>
  <si>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</si>
  <si>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</si>
  <si>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</si>
  <si>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</si>
  <si>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</si>
  <si>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</si>
  <si>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</si>
  <si>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</si>
  <si>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</si>
  <si>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</si>
  <si>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</si>
  <si>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</si>
  <si>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</si>
  <si>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</si>
  <si>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</si>
  <si>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</si>
  <si>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</si>
  <si>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</si>
  <si>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</si>
  <si>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</si>
  <si>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</si>
  <si>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</si>
  <si>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</si>
  <si>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</si>
  <si>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</si>
  <si>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</si>
  <si>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</si>
  <si>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</si>
  <si>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</si>
  <si>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</si>
  <si>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</si>
  <si>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</si>
  <si>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</si>
  <si>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</si>
  <si>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</si>
  <si>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</si>
  <si>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</si>
  <si>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</si>
  <si>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</si>
  <si>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</si>
  <si>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</si>
  <si>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</si>
  <si>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</si>
  <si>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</si>
  <si>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</si>
  <si>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</si>
  <si>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</si>
  <si>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</si>
  <si>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</si>
  <si>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</si>
  <si>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</si>
  <si>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</si>
  <si>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</si>
  <si>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</si>
  <si>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</si>
  <si>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</si>
  <si>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</si>
  <si>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</si>
  <si>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</si>
  <si>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</si>
  <si>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</si>
  <si>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</si>
  <si>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</si>
  <si>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</si>
  <si>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</si>
  <si>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</si>
  <si>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</si>
  <si>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</si>
  <si>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</si>
  <si>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</si>
  <si>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</si>
  <si>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</si>
  <si>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</si>
  <si>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</si>
  <si>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</si>
  <si>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</si>
  <si>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</si>
  <si>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</si>
  <si>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</si>
  <si>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</si>
  <si>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</si>
  <si>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</si>
  <si>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</si>
  <si>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</si>
  <si>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</si>
  <si>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</si>
  <si>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</si>
  <si>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</si>
  <si>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</si>
  <si>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</si>
  <si>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</si>
  <si>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</si>
  <si>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</si>
  <si>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</si>
  <si>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</si>
  <si>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</si>
  <si>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</si>
  <si>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</si>
  <si>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</si>
  <si>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</si>
  <si>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</si>
  <si>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</si>
  <si>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</si>
  <si>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</si>
  <si>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</si>
  <si>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</si>
  <si>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</si>
  <si>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</si>
  <si>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</si>
  <si>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</si>
  <si>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</si>
  <si>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</si>
  <si>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</si>
  <si>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</si>
  <si>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</si>
  <si>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</si>
  <si>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</si>
  <si>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</si>
  <si>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</si>
  <si>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</si>
  <si>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</si>
  <si>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</si>
  <si>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</si>
  <si>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</si>
  <si>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</si>
  <si>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</si>
  <si>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</si>
  <si>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</si>
  <si>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</si>
  <si>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</si>
  <si>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</si>
  <si>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</si>
  <si>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</si>
  <si>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</si>
  <si>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</si>
  <si>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</si>
  <si>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</si>
  <si>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</si>
  <si>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</si>
  <si>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</si>
  <si>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</si>
  <si>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</si>
  <si>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</si>
  <si>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</si>
  <si>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</si>
  <si>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</si>
  <si>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</si>
  <si>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</si>
  <si>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</si>
  <si>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</si>
  <si>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</si>
  <si>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</si>
  <si>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</si>
  <si>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</si>
  <si>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</si>
  <si>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</si>
  <si>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</si>
  <si>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</si>
  <si>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</si>
  <si>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</si>
  <si>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</si>
  <si>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</si>
  <si>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</si>
  <si>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</si>
  <si>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</si>
  <si>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</si>
  <si>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</si>
  <si>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</si>
  <si>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</si>
  <si>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</si>
  <si>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</si>
  <si>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</si>
  <si>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</si>
  <si>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</si>
  <si>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</si>
  <si>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</si>
  <si>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</si>
  <si>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</si>
  <si>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</si>
  <si>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</si>
  <si>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</si>
  <si>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</si>
  <si>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</si>
  <si>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</si>
  <si>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</si>
  <si>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</si>
  <si>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</si>
  <si>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</si>
  <si>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</si>
  <si>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</si>
  <si>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</si>
  <si>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</si>
  <si>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</si>
  <si>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</si>
  <si>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</si>
  <si>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</si>
  <si>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</si>
  <si>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</si>
  <si>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</si>
  <si>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</si>
  <si>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</si>
  <si>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</si>
  <si>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</si>
  <si>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</si>
  <si>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</si>
  <si>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</si>
  <si>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</si>
  <si>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</si>
  <si>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</si>
  <si>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</si>
  <si>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</si>
  <si>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</si>
  <si>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</si>
  <si>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</si>
  <si>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</si>
  <si>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</si>
  <si>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</si>
  <si>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</si>
  <si>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</si>
  <si>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</si>
  <si>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</si>
  <si>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</si>
  <si>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</si>
  <si>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</si>
  <si>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</si>
  <si>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</si>
  <si>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</si>
  <si>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</si>
  <si>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</si>
  <si>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</si>
  <si>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</si>
  <si>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</si>
  <si>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</si>
  <si>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</si>
  <si>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</si>
  <si>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</si>
  <si>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</si>
  <si>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</si>
  <si>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</si>
  <si>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</si>
  <si>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</si>
  <si>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</si>
  <si>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</si>
  <si>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</si>
  <si>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</si>
  <si>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</si>
  <si>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</si>
  <si>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</si>
  <si>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</si>
  <si>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</si>
  <si>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</si>
  <si>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</si>
  <si>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</si>
  <si>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</si>
  <si>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</si>
  <si>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</si>
  <si>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</si>
  <si>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</si>
  <si>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</si>
  <si>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</si>
  <si>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</si>
  <si>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</si>
  <si>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</si>
  <si>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</si>
  <si>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</si>
  <si>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</si>
  <si>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</si>
  <si>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</si>
  <si>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</si>
  <si>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</si>
  <si>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</si>
  <si>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</si>
  <si>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</si>
  <si>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</si>
  <si>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</si>
  <si>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</si>
  <si>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</si>
  <si>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</si>
  <si>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</si>
  <si>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</si>
  <si>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</si>
  <si>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</si>
  <si>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</si>
  <si>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</si>
  <si>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</si>
  <si>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</si>
  <si>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</si>
  <si>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</si>
  <si>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</si>
  <si>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</si>
  <si>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</si>
  <si>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</si>
  <si>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</si>
  <si>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</si>
  <si>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</si>
  <si>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</si>
  <si>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</si>
  <si>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</si>
  <si>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</si>
  <si>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</si>
  <si>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</si>
  <si>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</si>
  <si>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</si>
  <si>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</si>
  <si>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</si>
  <si>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</si>
  <si>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</si>
  <si>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</si>
  <si>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</si>
  <si>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</si>
  <si>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</si>
  <si>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</si>
  <si>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</si>
  <si>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</si>
  <si>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</si>
  <si>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</si>
  <si>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</si>
  <si>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</si>
  <si>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</si>
  <si>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</si>
  <si>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</si>
  <si>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</si>
  <si>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</si>
  <si>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</si>
  <si>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</si>
  <si>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</si>
  <si>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</si>
  <si>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</si>
  <si>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</si>
  <si>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</si>
  <si>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</si>
  <si>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</si>
  <si>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</si>
  <si>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</si>
  <si>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</si>
  <si>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</si>
  <si>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</si>
  <si>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</si>
  <si>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</si>
  <si>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</si>
  <si>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</si>
  <si>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</si>
  <si>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</si>
  <si>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</si>
  <si>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</si>
  <si>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</si>
  <si>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</si>
  <si>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</si>
  <si>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</si>
  <si>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</si>
  <si>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</si>
  <si>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</si>
  <si>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</si>
  <si>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</si>
  <si>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</si>
  <si>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</si>
  <si>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</si>
  <si>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</si>
  <si>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</si>
  <si>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</si>
  <si>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</si>
  <si>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</si>
  <si>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</si>
  <si>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</si>
  <si>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</si>
  <si>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</si>
  <si>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</si>
  <si>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</si>
  <si>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</si>
  <si>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</si>
  <si>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</si>
  <si>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</si>
  <si>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</si>
  <si>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</si>
  <si>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</si>
  <si>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</si>
  <si>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</si>
  <si>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</si>
  <si>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</si>
  <si>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</si>
  <si>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</si>
  <si>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</si>
  <si>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</si>
  <si>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</si>
  <si>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</si>
  <si>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</si>
  <si>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</si>
  <si>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</si>
  <si>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</si>
  <si>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</si>
  <si>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</si>
  <si>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</si>
  <si>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</si>
  <si>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</si>
  <si>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</si>
  <si>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</si>
  <si>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</si>
  <si>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</si>
  <si>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</si>
  <si>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</si>
  <si>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</si>
  <si>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</si>
  <si>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</si>
  <si>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</si>
  <si>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</si>
  <si>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</si>
  <si>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</si>
  <si>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</si>
  <si>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</si>
  <si>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</si>
  <si>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</si>
  <si>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</si>
  <si>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</si>
  <si>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</si>
  <si>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</si>
  <si>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</si>
  <si>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</si>
  <si>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</si>
  <si>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</si>
  <si>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</si>
  <si>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</si>
  <si>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</si>
  <si>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</si>
  <si>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</si>
  <si>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</si>
  <si>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</si>
  <si>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</si>
  <si>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</si>
  <si>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</si>
  <si>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</si>
  <si>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</si>
  <si>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</si>
  <si>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</si>
  <si>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</si>
  <si>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</si>
  <si>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</si>
  <si>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</si>
  <si>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</si>
  <si>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</si>
  <si>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</si>
  <si>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</si>
  <si>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</si>
  <si>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</si>
  <si>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</si>
  <si>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</si>
  <si>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</si>
  <si>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</si>
  <si>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</si>
  <si>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</si>
  <si>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</si>
  <si>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</si>
  <si>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</si>
  <si>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</si>
  <si>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</si>
  <si>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</si>
  <si>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</si>
  <si>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</si>
  <si>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</si>
  <si>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</si>
  <si>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</si>
  <si>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</si>
  <si>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</si>
  <si>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</si>
  <si>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</si>
  <si>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</si>
  <si>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</si>
  <si>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</si>
  <si>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</si>
  <si>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</si>
  <si>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</si>
  <si>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</si>
  <si>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</si>
  <si>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</si>
  <si>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</si>
  <si>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</si>
  <si>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</si>
  <si>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</si>
  <si>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</si>
  <si>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</si>
  <si>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</si>
  <si>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</si>
  <si>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</si>
  <si>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</si>
  <si>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</si>
  <si>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</si>
  <si>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</si>
  <si>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</si>
  <si>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</si>
  <si>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</si>
  <si>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</si>
  <si>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</si>
  <si>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</si>
  <si>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</si>
  <si>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</si>
  <si>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</si>
  <si>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</si>
  <si>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</si>
  <si>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</si>
  <si>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</si>
  <si>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</si>
  <si>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</si>
  <si>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</si>
  <si>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</si>
  <si>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</si>
  <si>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</si>
  <si>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</si>
  <si>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</si>
  <si>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</si>
  <si>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</si>
  <si>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</si>
  <si>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</si>
  <si>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</si>
  <si>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</si>
  <si>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</si>
  <si>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</si>
  <si>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</si>
  <si>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</si>
  <si>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</si>
  <si>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</si>
  <si>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</si>
  <si>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</si>
  <si>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</si>
  <si>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</si>
  <si>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</si>
  <si>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</si>
  <si>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</si>
  <si>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</si>
  <si>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</si>
  <si>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</si>
  <si>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</si>
  <si>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</si>
  <si>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</si>
  <si>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</si>
  <si>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</si>
  <si>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</si>
  <si>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</si>
  <si>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</si>
  <si>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</si>
  <si>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</si>
  <si>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</si>
  <si>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</si>
  <si>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</si>
  <si>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</si>
  <si>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</si>
  <si>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</si>
  <si>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</si>
  <si>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</si>
  <si>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</si>
  <si>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</si>
  <si>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</si>
  <si>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</si>
  <si>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</si>
  <si>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</si>
  <si>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</si>
  <si>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</si>
  <si>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</si>
  <si>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</si>
  <si>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</si>
  <si>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</si>
  <si>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</si>
  <si>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</si>
  <si>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</si>
  <si>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</si>
  <si>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</si>
  <si>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</si>
  <si>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</si>
  <si>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</si>
  <si>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</si>
  <si>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</si>
  <si>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</si>
  <si>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</si>
  <si>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</si>
  <si>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</si>
  <si>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</si>
  <si>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</si>
  <si>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</si>
  <si>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</si>
  <si>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</si>
  <si>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</si>
  <si>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</si>
  <si>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</si>
  <si>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</si>
  <si>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</si>
  <si>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</si>
  <si>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</si>
  <si>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</si>
  <si>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</si>
  <si>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</si>
  <si>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</si>
  <si>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</si>
  <si>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</si>
  <si>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</si>
  <si>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</si>
  <si>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</si>
  <si>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</si>
  <si>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</si>
  <si>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</si>
  <si>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</si>
  <si>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</si>
  <si>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</si>
  <si>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</si>
  <si>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</si>
  <si>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</si>
  <si>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</si>
  <si>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</si>
  <si>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</si>
  <si>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</si>
  <si>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</si>
  <si>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</si>
  <si>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</si>
  <si>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</si>
  <si>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</si>
  <si>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</si>
  <si>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</si>
  <si>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</si>
  <si>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</si>
  <si>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</si>
  <si>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</si>
  <si>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</si>
  <si>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</si>
  <si>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</si>
  <si>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</si>
  <si>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</si>
  <si>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</si>
  <si>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</si>
  <si>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</si>
  <si>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</si>
  <si>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</si>
  <si>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</si>
  <si>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</si>
  <si>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</si>
  <si>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</si>
  <si>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</si>
  <si>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</si>
  <si>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</si>
  <si>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</si>
  <si>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</si>
  <si>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</si>
  <si>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</si>
  <si>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</si>
  <si>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</si>
  <si>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</si>
  <si>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</si>
  <si>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</si>
  <si>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</si>
  <si>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</si>
  <si>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</si>
  <si>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</si>
  <si>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</si>
  <si>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</si>
  <si>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</si>
  <si>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</si>
  <si>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</si>
  <si>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</si>
  <si>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</si>
  <si>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</si>
  <si>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</si>
  <si>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</si>
  <si>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</si>
  <si>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</si>
  <si>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</si>
  <si>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</si>
  <si>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</si>
  <si>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</si>
  <si>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</si>
  <si>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</si>
  <si>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</si>
  <si>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</si>
  <si>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</si>
  <si>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</si>
  <si>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</si>
  <si>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</si>
  <si>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</si>
  <si>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</si>
  <si>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</si>
  <si>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</si>
  <si>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</si>
  <si>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</si>
  <si>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</si>
  <si>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</si>
  <si>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</si>
  <si>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</si>
  <si>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</si>
  <si>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</si>
  <si>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</si>
  <si>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</si>
  <si>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</si>
  <si>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</si>
  <si>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</si>
  <si>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</si>
  <si>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</si>
  <si>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</si>
  <si>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</si>
  <si>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</si>
  <si>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</si>
  <si>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</si>
  <si>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</si>
  <si>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</si>
  <si>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</si>
  <si>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</si>
  <si>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</si>
  <si>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</si>
  <si>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</si>
  <si>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</si>
  <si>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</si>
  <si>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</si>
  <si>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</si>
  <si>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</si>
  <si>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</si>
  <si>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</si>
  <si>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</si>
  <si>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</si>
  <si>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</si>
  <si>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</si>
  <si>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</si>
  <si>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</si>
  <si>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</si>
  <si>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</si>
  <si>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</si>
  <si>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</si>
  <si>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</si>
  <si>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</si>
  <si>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</si>
  <si>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</si>
  <si>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</si>
  <si>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</si>
  <si>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</si>
  <si>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</si>
  <si>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</si>
  <si>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</si>
  <si>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</si>
  <si>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</si>
  <si>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</si>
  <si>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</si>
  <si>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</si>
  <si>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</si>
  <si>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</si>
  <si>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</si>
  <si>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</si>
  <si>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</si>
  <si>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</si>
  <si>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</si>
  <si>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</si>
  <si>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</si>
  <si>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</si>
  <si>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</si>
  <si>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</si>
  <si>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</si>
  <si>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</si>
  <si>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</si>
  <si>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</si>
  <si>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</si>
  <si>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</si>
  <si>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</si>
  <si>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</si>
  <si>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</si>
  <si>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</si>
  <si>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</si>
  <si>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</si>
  <si>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</si>
  <si>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</si>
  <si>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</si>
  <si>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</si>
  <si>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</si>
  <si>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</si>
  <si>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</si>
  <si>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</si>
  <si>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</si>
  <si>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</si>
  <si>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</si>
  <si>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</si>
  <si>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</si>
  <si>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</si>
  <si>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</si>
  <si>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</si>
  <si>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</si>
  <si>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</si>
  <si>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</si>
  <si>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</si>
  <si>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</si>
  <si>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</si>
  <si>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</si>
  <si>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</si>
  <si>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</si>
  <si>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</si>
  <si>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</si>
  <si>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</si>
  <si>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</si>
  <si>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</si>
  <si>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</si>
  <si>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</si>
  <si>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</si>
  <si>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</si>
  <si>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</si>
  <si>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</si>
  <si>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</si>
  <si>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</si>
  <si>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</si>
  <si>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</si>
  <si>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</si>
  <si>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</si>
  <si>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</si>
  <si>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</si>
  <si>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</si>
  <si>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</si>
  <si>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</si>
  <si>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</si>
  <si>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</si>
  <si>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</si>
  <si>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</si>
  <si>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</si>
  <si>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</si>
  <si>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</si>
  <si>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</si>
  <si>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</si>
  <si>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</si>
  <si>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</si>
  <si>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</si>
  <si>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</si>
  <si>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</si>
  <si>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</si>
  <si>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</si>
  <si>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</si>
  <si>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</si>
  <si>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</si>
  <si>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</si>
  <si>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</si>
  <si>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</si>
  <si>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</si>
  <si>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</si>
  <si>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</si>
  <si>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</si>
  <si>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</si>
  <si>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</si>
  <si>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</si>
  <si>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</si>
  <si>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</si>
  <si>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</si>
  <si>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</si>
  <si>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</si>
  <si>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</si>
  <si>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</si>
  <si>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</si>
  <si>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</si>
  <si>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</si>
  <si>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</si>
  <si>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</si>
  <si>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</si>
  <si>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</si>
  <si>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</si>
  <si>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</si>
  <si>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</si>
  <si>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</si>
  <si>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</si>
  <si>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</si>
  <si>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</si>
  <si>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</si>
  <si>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</si>
  <si>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</si>
  <si>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</si>
  <si>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</si>
  <si>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</si>
  <si>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</si>
  <si>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</si>
  <si>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</si>
  <si>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</si>
  <si>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</si>
  <si>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</si>
  <si>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</si>
  <si>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</si>
  <si>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</si>
  <si>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</si>
  <si>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</si>
  <si>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</si>
  <si>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</si>
  <si>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</si>
  <si>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</si>
  <si>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</si>
  <si>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</si>
  <si>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</si>
  <si>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</si>
  <si>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</si>
  <si>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</si>
  <si>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</si>
  <si>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</si>
  <si>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</si>
  <si>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</si>
  <si>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</si>
  <si>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</si>
  <si>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</si>
  <si>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</si>
  <si>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</si>
  <si>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</si>
  <si>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</si>
  <si>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</si>
  <si>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</si>
  <si>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</si>
  <si>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</si>
  <si>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</si>
  <si>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</si>
  <si>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</si>
  <si>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</si>
  <si>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</si>
  <si>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</si>
  <si>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</si>
  <si>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</si>
  <si>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</si>
  <si>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</si>
  <si>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</si>
  <si>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</si>
  <si>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</si>
  <si>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</si>
  <si>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</si>
  <si>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</si>
  <si>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</si>
  <si>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</si>
  <si>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</si>
  <si>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</si>
  <si>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</si>
  <si>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</si>
  <si>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</si>
  <si>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</si>
  <si>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</si>
  <si>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</si>
  <si>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</si>
  <si>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</si>
  <si>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</si>
  <si>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</si>
  <si>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</si>
  <si>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</si>
  <si>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</si>
  <si>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</si>
  <si>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</si>
  <si>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</si>
  <si>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</si>
  <si>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</si>
  <si>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</si>
  <si>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</si>
  <si>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</si>
  <si>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</si>
  <si>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</si>
  <si>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</si>
  <si>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</si>
  <si>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</si>
  <si>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</si>
  <si>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</si>
  <si>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</si>
  <si>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</si>
  <si>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</si>
  <si>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</si>
  <si>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</si>
  <si>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</si>
  <si>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</si>
  <si>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</si>
  <si>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</si>
  <si>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</si>
  <si>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</si>
  <si>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</si>
  <si>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</si>
  <si>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</si>
  <si>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</si>
  <si>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</si>
  <si>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</si>
  <si>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</si>
  <si>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</si>
  <si>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</si>
  <si>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</si>
  <si>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</si>
  <si>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</si>
  <si>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</si>
  <si>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</si>
  <si>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</si>
  <si>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</si>
  <si>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</si>
  <si>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</si>
  <si>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</si>
  <si>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</si>
  <si>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</si>
  <si>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</si>
  <si>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</si>
  <si>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</si>
  <si>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</si>
  <si>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</si>
  <si>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</si>
  <si>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</si>
  <si>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</si>
  <si>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</si>
  <si>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</si>
  <si>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</si>
  <si>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</si>
  <si>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</si>
  <si>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</si>
  <si>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</si>
  <si>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</si>
  <si>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</si>
  <si>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</si>
  <si>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</si>
  <si>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</si>
  <si>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</si>
  <si>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</si>
  <si>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</si>
  <si>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</si>
  <si>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</si>
  <si>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</si>
  <si>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</si>
  <si>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</si>
  <si>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</si>
  <si>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</si>
  <si>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</si>
  <si>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</si>
  <si>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</si>
  <si>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</si>
  <si>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</si>
  <si>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</si>
  <si>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</si>
  <si>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</si>
  <si>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</si>
  <si>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</si>
  <si>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</si>
  <si>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</si>
  <si>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</si>
  <si>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</si>
  <si>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</si>
  <si>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</si>
  <si>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</si>
  <si>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</si>
  <si>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</si>
  <si>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</si>
  <si>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</si>
  <si>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</si>
  <si>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</si>
  <si>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</si>
  <si>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</si>
  <si>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</si>
  <si>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</si>
  <si>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</si>
  <si>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</si>
  <si>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</si>
  <si>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</si>
  <si>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</si>
  <si>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</si>
  <si>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</si>
  <si>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</si>
  <si>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</si>
  <si>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</si>
  <si>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</si>
  <si>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</si>
  <si>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</si>
  <si>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</si>
  <si>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</si>
  <si>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</si>
  <si>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</si>
  <si>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</si>
  <si>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</si>
  <si>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</si>
  <si>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</si>
  <si>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</si>
  <si>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</si>
  <si>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</si>
  <si>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</si>
  <si>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</si>
  <si>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</si>
  <si>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</si>
  <si>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</si>
  <si>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</si>
  <si>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</si>
  <si>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</si>
  <si>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</si>
  <si>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</si>
  <si>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</si>
  <si>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</si>
  <si>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</si>
  <si>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</si>
  <si>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</si>
  <si>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</si>
  <si>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</si>
  <si>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</si>
  <si>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</si>
  <si>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</si>
  <si>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</si>
  <si>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</si>
  <si>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</si>
  <si>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</si>
  <si>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</si>
  <si>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</si>
  <si>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</si>
  <si>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</si>
  <si>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</si>
  <si>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</si>
  <si>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</si>
  <si>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</si>
  <si>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</si>
  <si>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</si>
  <si>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</si>
  <si>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</si>
  <si>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</si>
  <si>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</si>
  <si>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</si>
  <si>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</si>
  <si>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</si>
  <si>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</si>
  <si>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</si>
  <si>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</si>
  <si>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</si>
  <si>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</si>
  <si>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</si>
  <si>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</si>
  <si>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</si>
  <si>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</si>
  <si>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</si>
  <si>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</si>
  <si>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</si>
  <si>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</si>
  <si>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</si>
  <si>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</si>
  <si>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</si>
  <si>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</si>
  <si>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</si>
  <si>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</si>
  <si>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</si>
  <si>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</si>
  <si>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</si>
  <si>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</si>
  <si>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</si>
  <si>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</si>
  <si>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</si>
  <si>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</si>
  <si>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</si>
  <si>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</si>
  <si>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</si>
  <si>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</si>
  <si>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</si>
  <si>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</si>
  <si>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</si>
  <si>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</si>
  <si>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</si>
  <si>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</si>
  <si>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</si>
  <si>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</si>
  <si>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</si>
  <si>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</si>
  <si>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</si>
  <si>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</si>
  <si>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</si>
  <si>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</si>
  <si>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</si>
  <si>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</si>
  <si>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</si>
  <si>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</si>
  <si>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</si>
  <si>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</si>
  <si>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</si>
  <si>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</si>
  <si>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</si>
  <si>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</si>
  <si>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</si>
  <si>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</si>
  <si>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</si>
  <si>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</si>
  <si>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</si>
  <si>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</si>
  <si>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</si>
  <si>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</si>
  <si>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</si>
  <si>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</si>
  <si>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</si>
  <si>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</si>
  <si>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</si>
  <si>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</si>
  <si>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</si>
  <si>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</si>
  <si>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</si>
  <si>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</si>
  <si>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</si>
  <si>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</si>
  <si>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</si>
  <si>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</si>
  <si>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</si>
  <si>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</si>
  <si>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</si>
  <si>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</si>
  <si>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</si>
  <si>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</si>
  <si>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</si>
  <si>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</si>
  <si>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</si>
  <si>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</si>
  <si>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</si>
  <si>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</si>
  <si>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</si>
  <si>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</si>
  <si>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</si>
  <si>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</si>
  <si>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</si>
  <si>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</si>
  <si>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</si>
  <si>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</si>
  <si>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</si>
  <si>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</si>
  <si>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</si>
  <si>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</si>
  <si>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</si>
  <si>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</si>
  <si>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</si>
  <si>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</si>
  <si>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</si>
  <si>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</si>
  <si>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</si>
  <si>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</si>
  <si>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</si>
  <si>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</si>
  <si>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</si>
  <si>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</si>
  <si>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</si>
  <si>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</si>
  <si>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</si>
  <si>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</si>
  <si>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</si>
  <si>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</si>
  <si>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</si>
  <si>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</si>
  <si>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</si>
  <si>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</si>
  <si>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</si>
  <si>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</si>
  <si>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</si>
  <si>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</si>
  <si>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</si>
  <si>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</si>
  <si>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</si>
  <si>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</si>
  <si>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</si>
  <si>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</si>
  <si>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</si>
  <si>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</si>
  <si>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</si>
  <si>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</si>
  <si>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</si>
  <si>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</si>
  <si>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</si>
  <si>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</si>
  <si>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</si>
  <si>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</si>
  <si>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</si>
  <si>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</si>
  <si>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</si>
  <si>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</si>
  <si>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</si>
  <si>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</si>
  <si>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</si>
  <si>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</si>
  <si>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</si>
  <si>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</si>
  <si>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</si>
  <si>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</si>
  <si>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</si>
  <si>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</si>
  <si>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</si>
  <si>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</si>
  <si>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</si>
  <si>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</si>
  <si>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</si>
  <si>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</si>
  <si>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</si>
  <si>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</si>
  <si>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</si>
  <si>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</si>
  <si>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</si>
  <si>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</si>
  <si>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</si>
  <si>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</si>
  <si>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</si>
  <si>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</si>
  <si>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</si>
  <si>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</si>
  <si>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</si>
  <si>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</si>
  <si>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</si>
  <si>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</si>
  <si>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</si>
  <si>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</si>
  <si>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</si>
  <si>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</si>
  <si>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</si>
  <si>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</si>
  <si>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</si>
  <si>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</si>
  <si>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</si>
  <si>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</si>
  <si>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</si>
  <si>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</si>
  <si>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</si>
  <si>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</si>
  <si>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</si>
  <si>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</si>
  <si>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</si>
  <si>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</si>
  <si>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</si>
  <si>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</si>
  <si>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</si>
  <si>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</si>
  <si>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</si>
  <si>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</si>
  <si>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</si>
  <si>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</si>
  <si>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</si>
  <si>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</si>
  <si>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</si>
  <si>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</si>
  <si>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</si>
  <si>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</si>
  <si>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</si>
  <si>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</si>
  <si>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</si>
  <si>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</si>
  <si>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</si>
  <si>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</si>
  <si>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</si>
  <si>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</si>
  <si>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</si>
  <si>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</si>
  <si>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</si>
  <si>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</si>
  <si>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</si>
  <si>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</si>
  <si>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</si>
  <si>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</si>
  <si>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</si>
  <si>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</si>
  <si>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</si>
  <si>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</si>
  <si>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</si>
  <si>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</si>
  <si>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</si>
  <si>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</si>
  <si>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</si>
  <si>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</si>
  <si>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</si>
  <si>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</si>
  <si>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</si>
  <si>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</si>
  <si>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</si>
  <si>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</si>
  <si>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</si>
  <si>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</si>
  <si>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</si>
  <si>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</si>
  <si>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</si>
  <si>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</si>
  <si>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</si>
  <si>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</si>
  <si>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</si>
  <si>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</si>
  <si>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</si>
  <si>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</si>
  <si>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</si>
  <si>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</si>
  <si>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</si>
  <si>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</si>
  <si>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</si>
  <si>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</si>
  <si>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</si>
  <si>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</si>
  <si>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</si>
  <si>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</si>
  <si>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</si>
  <si>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</si>
  <si>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</si>
  <si>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</si>
  <si>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</si>
  <si>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</si>
  <si>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</si>
  <si>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</si>
  <si>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</si>
  <si>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</si>
  <si>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</si>
  <si>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</si>
  <si>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</si>
  <si>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</si>
  <si>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</si>
  <si>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</si>
  <si>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</si>
  <si>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</si>
  <si>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</si>
  <si>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</si>
  <si>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</si>
  <si>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</si>
  <si>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</si>
  <si>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</si>
  <si>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</si>
  <si>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</si>
  <si>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</si>
  <si>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</si>
  <si>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</si>
  <si>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</si>
  <si>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</si>
  <si>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</si>
  <si>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</si>
  <si>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</si>
  <si>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</si>
  <si>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</si>
  <si>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</si>
  <si>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</si>
  <si>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</si>
  <si>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</si>
  <si>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</si>
  <si>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</si>
  <si>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</si>
  <si>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</si>
  <si>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</si>
  <si>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</si>
  <si>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</si>
  <si>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</si>
  <si>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</si>
  <si>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</si>
  <si>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</si>
  <si>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</si>
  <si>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</si>
  <si>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</si>
  <si>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</si>
  <si>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</si>
  <si>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</si>
  <si>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</si>
  <si>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</si>
  <si>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</si>
  <si>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</si>
  <si>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</si>
  <si>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</si>
  <si>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</si>
  <si>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</si>
  <si>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</si>
  <si>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</si>
  <si>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</si>
  <si>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</si>
  <si>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</si>
  <si>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</si>
  <si>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</si>
  <si>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</si>
  <si>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</si>
  <si>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</si>
  <si>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</si>
  <si>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</si>
  <si>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</si>
  <si>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</si>
  <si>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</si>
  <si>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</si>
  <si>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</si>
  <si>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</si>
  <si>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</si>
  <si>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</si>
  <si>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</si>
  <si>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</si>
  <si>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</si>
  <si>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</si>
  <si>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</si>
  <si>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</si>
  <si>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</si>
  <si>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</si>
  <si>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</si>
  <si>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</si>
  <si>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</si>
  <si>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</si>
  <si>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</si>
  <si>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</si>
  <si>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</si>
  <si>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</si>
  <si>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</si>
  <si>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</si>
  <si>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</si>
  <si>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</si>
  <si>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</si>
  <si>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</si>
  <si>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</si>
  <si>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</si>
  <si>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</si>
  <si>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</si>
  <si>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</si>
  <si>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</si>
  <si>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</si>
  <si>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</si>
  <si>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</si>
  <si>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</si>
  <si>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</si>
  <si>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</si>
  <si>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</si>
  <si>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</si>
  <si>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</si>
  <si>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</si>
  <si>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</si>
  <si>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</si>
  <si>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</si>
  <si>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</si>
  <si>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</si>
  <si>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</si>
  <si>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</si>
  <si>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</si>
  <si>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</si>
  <si>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</si>
  <si>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</si>
  <si>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</si>
  <si>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</si>
  <si>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</si>
  <si>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</si>
  <si>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</si>
  <si>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</si>
  <si>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</si>
  <si>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</si>
  <si>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</si>
  <si>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</si>
  <si>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</si>
  <si>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</si>
  <si>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</si>
  <si>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</si>
  <si>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</si>
  <si>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</si>
  <si>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</si>
  <si>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</si>
  <si>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</si>
  <si>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</si>
  <si>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</si>
  <si>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</si>
  <si>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</si>
  <si>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</si>
  <si>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</si>
  <si>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</si>
  <si>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</si>
  <si>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</si>
  <si>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</si>
  <si>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</si>
  <si>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</si>
  <si>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</si>
  <si>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</si>
  <si>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</si>
  <si>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</si>
  <si>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</si>
  <si>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</si>
  <si>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</si>
  <si>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</si>
  <si>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</si>
  <si>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</si>
  <si>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</si>
  <si>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</si>
  <si>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</si>
  <si>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</si>
  <si>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</si>
  <si>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</si>
  <si>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</si>
  <si>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</si>
  <si>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</si>
  <si>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</si>
  <si>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</si>
  <si>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</si>
  <si>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</si>
  <si>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</si>
  <si>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</si>
  <si>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</si>
  <si>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</si>
  <si>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</si>
  <si>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</si>
  <si>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</si>
  <si>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</si>
  <si>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</si>
  <si>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</si>
  <si>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</si>
  <si>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</si>
  <si>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</si>
  <si>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</si>
  <si>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</si>
  <si>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</si>
  <si>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</si>
  <si>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</si>
  <si>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</si>
  <si>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</si>
  <si>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</si>
  <si>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</si>
  <si>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</si>
  <si>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</si>
  <si>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</si>
  <si>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</si>
  <si>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</si>
  <si>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</si>
  <si>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</si>
  <si>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</si>
  <si>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</si>
  <si>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</si>
  <si>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</si>
  <si>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</si>
  <si>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</si>
  <si>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</si>
  <si>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</si>
  <si>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</si>
  <si>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</si>
  <si>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</si>
  <si>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</si>
  <si>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</si>
  <si>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</si>
  <si>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</si>
  <si>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</si>
  <si>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</si>
  <si>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</si>
  <si>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</si>
  <si>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</si>
  <si>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</si>
  <si>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</si>
  <si>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</si>
  <si>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</si>
  <si>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</si>
  <si>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</si>
  <si>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</si>
  <si>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</si>
  <si>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</si>
  <si>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</si>
  <si>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</si>
  <si>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</si>
  <si>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</si>
  <si>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</si>
  <si>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</si>
  <si>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</si>
  <si>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</si>
  <si>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</si>
  <si>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</si>
  <si>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</si>
  <si>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</si>
  <si>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</si>
  <si>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</si>
  <si>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</si>
  <si>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</si>
  <si>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</si>
  <si>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</si>
  <si>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</si>
  <si>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</si>
  <si>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</si>
  <si>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</si>
  <si>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</si>
  <si>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</si>
  <si>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</si>
  <si>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</si>
  <si>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</si>
  <si>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</si>
  <si>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</si>
  <si>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</si>
  <si>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</si>
  <si>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</si>
  <si>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</si>
  <si>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</si>
  <si>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</si>
  <si>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</si>
  <si>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</si>
  <si>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</si>
  <si>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</si>
  <si>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</si>
  <si>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</si>
  <si>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</si>
  <si>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</si>
  <si>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</si>
  <si>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</si>
  <si>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</si>
  <si>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</si>
  <si>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</si>
  <si>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</si>
  <si>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</si>
  <si>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</si>
  <si>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</si>
  <si>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</si>
  <si>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</si>
  <si>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</si>
  <si>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</si>
  <si>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</si>
  <si>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</si>
  <si>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</si>
  <si>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</si>
  <si>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</si>
  <si>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</si>
  <si>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</si>
  <si>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</si>
  <si>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</si>
  <si>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</si>
  <si>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</si>
  <si>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</si>
  <si>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</si>
  <si>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</si>
  <si>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</si>
  <si>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</si>
  <si>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</si>
  <si>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</si>
  <si>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</si>
  <si>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</si>
  <si>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</si>
  <si>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</si>
  <si>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</si>
  <si>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</si>
  <si>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</si>
  <si>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</si>
  <si>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</si>
  <si>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</si>
  <si>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</si>
  <si>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</si>
  <si>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</si>
  <si>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</si>
  <si>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</si>
  <si>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</si>
  <si>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</si>
  <si>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</si>
  <si>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</si>
  <si>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</si>
  <si>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</si>
  <si>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</si>
  <si>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</si>
  <si>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</si>
  <si>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</si>
  <si>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</si>
  <si>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</si>
  <si>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</si>
  <si>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</si>
  <si>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</si>
  <si>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</si>
  <si>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</si>
  <si>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</si>
  <si>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</si>
  <si>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</si>
  <si>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</si>
  <si>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</si>
  <si>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</si>
  <si>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</si>
  <si>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</si>
  <si>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</si>
  <si>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</si>
  <si>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</si>
  <si>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</si>
  <si>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</si>
  <si>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</si>
  <si>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</si>
  <si>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</si>
  <si>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</si>
  <si>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</si>
  <si>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</si>
  <si>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</si>
  <si>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</si>
  <si>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</si>
  <si>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</si>
  <si>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</si>
  <si>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</si>
  <si>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</si>
  <si>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</si>
  <si>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</si>
  <si>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</si>
  <si>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</si>
  <si>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</si>
  <si>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</si>
  <si>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</si>
  <si>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</si>
  <si>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</si>
  <si>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</si>
  <si>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</si>
  <si>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</si>
  <si>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</si>
  <si>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</si>
  <si>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</si>
  <si>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</si>
  <si>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</si>
  <si>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</si>
  <si>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</si>
  <si>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</si>
  <si>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</si>
  <si>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</si>
  <si>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</si>
  <si>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</si>
  <si>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</si>
  <si>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</si>
  <si>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</si>
  <si>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</si>
  <si>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</si>
  <si>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</si>
  <si>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</si>
  <si>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</si>
  <si>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</si>
  <si>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</si>
  <si>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</si>
  <si>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</si>
  <si>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</si>
  <si>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</si>
  <si>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</si>
  <si>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</si>
  <si>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</si>
  <si>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</si>
  <si>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</si>
  <si>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</si>
  <si>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</si>
  <si>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</si>
  <si>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</si>
  <si>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</si>
  <si>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</si>
  <si>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</si>
  <si>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</si>
  <si>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</si>
  <si>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</si>
  <si>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</si>
  <si>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</si>
  <si>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</si>
  <si>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</si>
  <si>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</si>
  <si>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</si>
  <si>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</si>
  <si>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</si>
  <si>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</si>
  <si>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</si>
  <si>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</si>
  <si>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</si>
  <si>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</si>
  <si>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</si>
  <si>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</si>
  <si>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</si>
  <si>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</si>
  <si>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</si>
  <si>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</si>
  <si>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</si>
  <si>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</si>
  <si>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</si>
  <si>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</si>
  <si>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</si>
  <si>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</si>
  <si>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</si>
  <si>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</si>
  <si>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</si>
  <si>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</si>
  <si>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</si>
  <si>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</si>
  <si>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</si>
  <si>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</si>
  <si>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</si>
  <si>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</si>
  <si>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</si>
  <si>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</si>
  <si>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</si>
  <si>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</si>
  <si>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</si>
  <si>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</si>
  <si>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</si>
  <si>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</si>
  <si>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</si>
  <si>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</si>
  <si>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</si>
  <si>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</si>
  <si>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</si>
  <si>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</si>
  <si>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</si>
  <si>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</si>
  <si>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</si>
  <si>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</si>
  <si>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</si>
  <si>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</si>
  <si>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</si>
  <si>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</si>
  <si>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</si>
  <si>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</si>
  <si>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</si>
  <si>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</si>
  <si>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</si>
  <si>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</si>
  <si>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</si>
  <si>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</si>
  <si>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</si>
  <si>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</si>
  <si>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</si>
  <si>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</si>
  <si>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</si>
  <si>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</si>
  <si>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</si>
  <si>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</si>
  <si>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</si>
  <si>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</si>
  <si>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</si>
  <si>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</si>
  <si>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</si>
  <si>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</si>
  <si>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</si>
  <si>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</si>
  <si>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</si>
  <si>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</si>
  <si>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</si>
  <si>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</si>
  <si>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</si>
  <si>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</si>
  <si>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</si>
  <si>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</si>
  <si>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</si>
  <si>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</si>
  <si>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</si>
  <si>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</si>
  <si>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</si>
  <si>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</si>
  <si>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</si>
  <si>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</si>
  <si>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</si>
  <si>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</si>
  <si>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</si>
  <si>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</si>
  <si>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</si>
  <si>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</si>
  <si>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</si>
  <si>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</si>
  <si>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</si>
  <si>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</si>
  <si>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</si>
  <si>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</si>
  <si>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</si>
  <si>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</si>
  <si>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</si>
  <si>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</si>
  <si>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</si>
  <si>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</si>
  <si>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</si>
  <si>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</si>
  <si>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</si>
  <si>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</si>
  <si>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</si>
  <si>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</si>
  <si>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</si>
  <si>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</si>
  <si>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</si>
  <si>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</si>
  <si>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</si>
  <si>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</si>
  <si>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</si>
  <si>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</si>
  <si>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</si>
  <si>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</si>
  <si>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</si>
  <si>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</si>
  <si>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</si>
  <si>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</si>
  <si>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</si>
  <si>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</si>
  <si>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</si>
  <si>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</si>
  <si>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</si>
  <si>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</si>
  <si>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</si>
  <si>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</si>
  <si>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</si>
  <si>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</si>
  <si>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</si>
  <si>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</si>
  <si>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</si>
  <si>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</si>
  <si>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</si>
  <si>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</si>
  <si>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</si>
  <si>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</si>
  <si>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</si>
  <si>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</si>
  <si>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</si>
  <si>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</si>
  <si>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</si>
  <si>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</si>
  <si>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</si>
  <si>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</si>
  <si>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</si>
  <si>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</si>
  <si>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</si>
  <si>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</si>
  <si>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</si>
  <si>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</si>
  <si>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</si>
  <si>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</si>
  <si>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</si>
  <si>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</si>
  <si>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</si>
  <si>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</si>
  <si>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</si>
  <si>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</si>
  <si>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</si>
  <si>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</si>
  <si>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</si>
  <si>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</si>
  <si>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</si>
  <si>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</si>
  <si>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</si>
  <si>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</si>
  <si>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</si>
  <si>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</si>
  <si>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</si>
  <si>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</si>
  <si>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</si>
  <si>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</si>
  <si>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</si>
  <si>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</si>
  <si>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</si>
  <si>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</si>
  <si>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</si>
  <si>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</si>
  <si>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</si>
  <si>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</si>
  <si>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</si>
  <si>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</si>
  <si>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</si>
  <si>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</si>
  <si>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</si>
  <si>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</si>
  <si>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</si>
  <si>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</si>
  <si>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</si>
  <si>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</si>
  <si>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</si>
  <si>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</si>
  <si>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</si>
  <si>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</si>
  <si>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</si>
  <si>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</si>
  <si>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</si>
  <si>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</si>
  <si>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</si>
  <si>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</si>
  <si>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</si>
  <si>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</si>
  <si>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</si>
  <si>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</si>
  <si>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</si>
  <si>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</si>
  <si>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</si>
  <si>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</si>
  <si>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</si>
  <si>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</si>
  <si>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</si>
  <si>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</si>
  <si>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</si>
  <si>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</si>
  <si>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</si>
  <si>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</si>
  <si>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</si>
  <si>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</si>
  <si>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</si>
  <si>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</si>
  <si>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</si>
  <si>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</si>
  <si>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</si>
  <si>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</si>
  <si>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</si>
  <si>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</si>
  <si>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</si>
  <si>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</si>
  <si>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</si>
  <si>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</si>
  <si>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</si>
  <si>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</si>
  <si>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</si>
  <si>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</si>
  <si>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</si>
  <si>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</si>
  <si>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</si>
  <si>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</si>
  <si>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</si>
  <si>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</si>
  <si>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</si>
  <si>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</si>
  <si>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</si>
  <si>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</si>
  <si>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</si>
  <si>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</si>
  <si>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</si>
  <si>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</si>
  <si>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</si>
  <si>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</si>
  <si>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</si>
  <si>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</si>
  <si>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</si>
  <si>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</si>
  <si>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</si>
  <si>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</si>
  <si>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</si>
  <si>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</si>
  <si>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</si>
  <si>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</si>
  <si>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</si>
  <si>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</si>
  <si>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</si>
  <si>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</si>
  <si>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</si>
  <si>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</si>
  <si>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</si>
  <si>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</si>
  <si>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</si>
  <si>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</si>
  <si>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</si>
  <si>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</si>
  <si>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</si>
  <si>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</si>
  <si>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</si>
  <si>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</si>
  <si>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</si>
  <si>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</si>
  <si>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</si>
  <si>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</si>
  <si>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</si>
  <si>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</si>
  <si>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</si>
  <si>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</si>
  <si>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</si>
  <si>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</si>
  <si>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</si>
  <si>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</si>
  <si>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</si>
  <si>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</si>
  <si>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</si>
  <si>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</si>
  <si>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</si>
  <si>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</si>
  <si>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</si>
  <si>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</si>
  <si>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</si>
  <si>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</si>
  <si>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</si>
  <si>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</si>
  <si>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</si>
  <si>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</si>
  <si>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</si>
  <si>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</si>
  <si>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</si>
  <si>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</si>
  <si>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</si>
  <si>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</si>
  <si>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</si>
  <si>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</si>
  <si>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</si>
  <si>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</si>
  <si>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</si>
  <si>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</si>
  <si>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</si>
  <si>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</si>
  <si>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</si>
  <si>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</si>
  <si>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</si>
  <si>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</si>
  <si>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</si>
  <si>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</si>
  <si>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</si>
  <si>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</si>
  <si>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</si>
  <si>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</si>
  <si>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</si>
  <si>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</si>
  <si>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</si>
  <si>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</si>
  <si>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</si>
  <si>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</si>
  <si>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</si>
  <si>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</si>
  <si>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</si>
  <si>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</si>
  <si>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</si>
  <si>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</si>
  <si>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</si>
  <si>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</si>
  <si>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</si>
  <si>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</si>
  <si>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</si>
  <si>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</si>
  <si>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</si>
  <si>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</si>
  <si>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</si>
  <si>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</si>
  <si>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</si>
  <si>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</si>
  <si>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</si>
  <si>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</si>
  <si>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</si>
  <si>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</si>
  <si>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</si>
  <si>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</si>
  <si>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</si>
  <si>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</si>
  <si>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</si>
  <si>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</si>
  <si>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</si>
  <si>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</si>
  <si>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</si>
  <si>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</si>
  <si>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</si>
  <si>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</si>
  <si>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</si>
  <si>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</si>
  <si>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</si>
  <si>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</si>
  <si>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</si>
  <si>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</si>
  <si>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</si>
  <si>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</si>
  <si>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</si>
  <si>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</si>
  <si>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</si>
  <si>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</si>
  <si>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</si>
  <si>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</si>
  <si>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</si>
  <si>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</si>
  <si>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</si>
  <si>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</si>
  <si>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</si>
  <si>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</si>
  <si>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</si>
  <si>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</si>
  <si>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</si>
  <si>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</si>
  <si>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</si>
  <si>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</si>
  <si>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</si>
  <si>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</si>
  <si>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</si>
  <si>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</si>
  <si>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</si>
  <si>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</si>
  <si>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</si>
  <si>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</si>
  <si>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</si>
  <si>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</si>
  <si>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</si>
  <si>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</si>
  <si>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</si>
  <si>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</si>
  <si>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</si>
  <si>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</si>
  <si>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</si>
  <si>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</si>
  <si>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</si>
  <si>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</si>
  <si>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</si>
  <si>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</si>
  <si>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</si>
  <si>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</si>
  <si>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</si>
  <si>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</si>
  <si>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</si>
  <si>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</si>
  <si>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</si>
  <si>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</si>
  <si>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</si>
  <si>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</si>
  <si>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</si>
  <si>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</si>
  <si>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</si>
  <si>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</si>
  <si>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</si>
  <si>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</si>
  <si>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</si>
  <si>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</si>
  <si>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</si>
  <si>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</si>
  <si>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</si>
  <si>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</si>
  <si>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</si>
  <si>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</si>
  <si>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</si>
  <si>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</si>
  <si>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</si>
  <si>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</si>
  <si>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</si>
  <si>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</si>
  <si>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</si>
  <si>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</si>
  <si>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</si>
  <si>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</si>
  <si>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</si>
  <si>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</si>
  <si>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</si>
  <si>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</si>
  <si>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</si>
  <si>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</si>
  <si>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</si>
  <si>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</si>
  <si>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</si>
  <si>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</si>
  <si>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</si>
  <si>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</si>
  <si>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</si>
  <si>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</si>
  <si>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</si>
  <si>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</si>
  <si>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</si>
  <si>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</si>
  <si>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</si>
  <si>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</si>
  <si>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</si>
  <si>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</si>
  <si>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</si>
  <si>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</si>
  <si>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</si>
  <si>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</si>
  <si>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</si>
  <si>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</si>
  <si>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</si>
  <si>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</si>
  <si>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</si>
  <si>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</si>
  <si>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</si>
  <si>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</si>
  <si>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</si>
  <si>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</si>
  <si>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</si>
  <si>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</si>
  <si>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</si>
  <si>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</si>
  <si>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</si>
  <si>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</si>
  <si>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</si>
  <si>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</si>
  <si>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</si>
  <si>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</si>
  <si>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</si>
  <si>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</si>
  <si>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</si>
  <si>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</si>
  <si>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</si>
  <si>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</si>
  <si>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</si>
  <si>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</si>
  <si>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</si>
  <si>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</si>
  <si>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</si>
  <si>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</si>
  <si>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</si>
  <si>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</si>
  <si>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</si>
  <si>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</si>
  <si>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</si>
  <si>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</si>
  <si>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</si>
  <si>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</si>
  <si>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</si>
  <si>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</si>
  <si>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</si>
  <si>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</si>
  <si>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</si>
  <si>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</si>
  <si>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</si>
  <si>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</si>
  <si>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</si>
  <si>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</si>
  <si>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</si>
  <si>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</si>
  <si>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</si>
  <si>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</si>
  <si>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</si>
  <si>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</si>
  <si>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</si>
  <si>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</si>
  <si>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</si>
  <si>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</si>
  <si>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</si>
  <si>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</si>
  <si>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</si>
  <si>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</si>
  <si>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</si>
  <si>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</si>
  <si>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</si>
  <si>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</si>
  <si>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</si>
  <si>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</si>
  <si>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</si>
  <si>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</si>
  <si>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</si>
  <si>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</si>
  <si>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</si>
  <si>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</si>
  <si>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</si>
  <si>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</si>
  <si>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</si>
  <si>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</si>
  <si>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</si>
  <si>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</si>
  <si>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</si>
  <si>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</si>
  <si>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</si>
  <si>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</si>
  <si>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</si>
  <si>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</si>
  <si>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</si>
  <si>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</si>
  <si>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</si>
  <si>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</si>
  <si>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</si>
  <si>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</si>
  <si>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</si>
  <si>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</si>
  <si>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</si>
  <si>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</si>
  <si>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</si>
  <si>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</si>
  <si>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</si>
  <si>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</si>
  <si>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</si>
  <si>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</si>
  <si>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</si>
  <si>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</si>
  <si>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</si>
  <si>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</si>
  <si>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</si>
  <si>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</si>
  <si>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</si>
  <si>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</si>
  <si>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</si>
  <si>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</si>
  <si>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</si>
  <si>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</si>
  <si>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</si>
  <si>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</si>
  <si>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</si>
  <si>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</si>
  <si>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</si>
  <si>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</si>
  <si>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</si>
  <si>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</si>
  <si>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</si>
  <si>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</si>
  <si>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</si>
  <si>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</si>
  <si>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</si>
  <si>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</si>
  <si>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</si>
  <si>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</si>
  <si>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</si>
  <si>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</si>
  <si>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</si>
  <si>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</si>
  <si>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</si>
  <si>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</si>
  <si>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</si>
  <si>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</si>
  <si>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</si>
  <si>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</si>
  <si>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</si>
  <si>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</si>
  <si>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</si>
  <si>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</si>
  <si>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</si>
  <si>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</si>
  <si>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</si>
  <si>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</si>
  <si>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</si>
  <si>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</si>
  <si>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</si>
  <si>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</si>
  <si>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</si>
  <si>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</si>
  <si>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</si>
  <si>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</si>
  <si>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</si>
  <si>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</si>
  <si>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</si>
  <si>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</si>
  <si>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</si>
  <si>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</si>
  <si>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</si>
  <si>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</si>
  <si>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</si>
  <si>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</si>
  <si>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</si>
  <si>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</si>
  <si>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</si>
  <si>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</si>
  <si>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</si>
  <si>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</si>
  <si>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</si>
  <si>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</si>
  <si>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</si>
  <si>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</si>
  <si>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</si>
  <si>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</si>
  <si>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</si>
  <si>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</si>
  <si>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</si>
  <si>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</si>
  <si>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</si>
  <si>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</si>
  <si>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</si>
  <si>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</si>
  <si>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</si>
  <si>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</si>
  <si>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</si>
  <si>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</si>
  <si>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</si>
  <si>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</si>
  <si>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</si>
  <si>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</si>
  <si>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</si>
  <si>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</si>
  <si>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</si>
  <si>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</si>
  <si>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</si>
  <si>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</si>
  <si>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</si>
  <si>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</si>
  <si>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</si>
  <si>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</si>
  <si>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</si>
  <si>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</si>
  <si>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</si>
  <si>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</si>
  <si>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</si>
  <si>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</si>
  <si>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</si>
  <si>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</si>
  <si>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</si>
  <si>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</si>
  <si>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</si>
  <si>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</si>
  <si>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</si>
  <si>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</si>
  <si>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</si>
  <si>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</si>
  <si>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</si>
  <si>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</si>
  <si>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</si>
  <si>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</si>
  <si>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</si>
  <si>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</si>
  <si>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</si>
  <si>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</si>
  <si>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</si>
  <si>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</si>
  <si>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</si>
  <si>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</si>
  <si>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</si>
  <si>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</si>
  <si>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</si>
  <si>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</si>
  <si>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</si>
  <si>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</si>
  <si>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</si>
  <si>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</si>
  <si>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</si>
  <si>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</si>
  <si>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</si>
  <si>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</si>
  <si>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</si>
  <si>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</si>
  <si>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</si>
  <si>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</si>
  <si>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</si>
  <si>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</si>
  <si>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</si>
  <si>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</si>
  <si>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</si>
  <si>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</si>
  <si>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</si>
  <si>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</si>
  <si>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</si>
  <si>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</si>
  <si>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</si>
  <si>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</si>
  <si>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</si>
  <si>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</si>
  <si>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</si>
  <si>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</si>
  <si>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</si>
  <si>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</si>
  <si>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</si>
  <si>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</si>
  <si>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</si>
  <si>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</si>
  <si>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</si>
  <si>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</si>
  <si>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</si>
  <si>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</si>
  <si>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</si>
  <si>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</si>
  <si>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</si>
  <si>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</si>
  <si>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</si>
  <si>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</si>
  <si>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</si>
  <si>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</si>
  <si>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</si>
  <si>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</si>
  <si>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</si>
  <si>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</si>
  <si>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</si>
  <si>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</si>
  <si>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</si>
  <si>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</si>
  <si>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</si>
  <si>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</si>
  <si>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</si>
  <si>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</si>
  <si>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</si>
  <si>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</si>
  <si>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</si>
  <si>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</si>
  <si>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</si>
  <si>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</si>
  <si>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</si>
  <si>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</si>
  <si>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</si>
  <si>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</si>
  <si>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</si>
  <si>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</si>
  <si>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</si>
  <si>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</si>
  <si>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</si>
  <si>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</si>
  <si>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</si>
  <si>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</si>
  <si>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</si>
  <si>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</si>
  <si>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</si>
  <si>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</si>
  <si>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</si>
  <si>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</si>
  <si>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</si>
  <si>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</si>
  <si>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</si>
  <si>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</si>
  <si>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</si>
  <si>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</si>
  <si>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</si>
  <si>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</si>
  <si>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</si>
  <si>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</si>
  <si>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</si>
  <si>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</si>
  <si>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</si>
  <si>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</si>
  <si>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</si>
  <si>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</si>
  <si>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</si>
  <si>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</si>
  <si>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</si>
  <si>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</si>
  <si>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</si>
  <si>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</si>
  <si>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</si>
  <si>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</si>
  <si>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</si>
  <si>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</si>
  <si>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</si>
  <si>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</si>
  <si>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</si>
  <si>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</si>
  <si>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</si>
  <si>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</si>
  <si>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</si>
  <si>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</si>
  <si>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</si>
  <si>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</si>
  <si>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</si>
  <si>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</si>
  <si>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</si>
  <si>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</si>
  <si>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</si>
  <si>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</si>
  <si>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</si>
  <si>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</si>
  <si>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</si>
  <si>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</si>
  <si>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</si>
  <si>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</si>
  <si>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</si>
  <si>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</si>
  <si>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</si>
  <si>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</si>
  <si>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</si>
  <si>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</si>
  <si>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</si>
  <si>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</si>
  <si>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</si>
  <si>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</si>
  <si>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</si>
  <si>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</si>
  <si>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</si>
  <si>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</si>
  <si>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</si>
  <si>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</si>
  <si>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</si>
  <si>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</si>
  <si>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</si>
  <si>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</si>
  <si>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</si>
  <si>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</si>
  <si>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</si>
  <si>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</si>
  <si>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</si>
  <si>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</si>
  <si>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</si>
  <si>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</si>
  <si>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</si>
  <si>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</si>
  <si>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</si>
  <si>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</si>
  <si>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</si>
  <si>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</si>
  <si>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</si>
  <si>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</si>
  <si>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</si>
  <si>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</si>
  <si>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</si>
  <si>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</si>
  <si>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</si>
  <si>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</si>
  <si>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</si>
  <si>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</si>
  <si>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</si>
  <si>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</si>
  <si>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</si>
  <si>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</si>
  <si>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</si>
  <si>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</si>
  <si>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</si>
  <si>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</si>
  <si>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</si>
  <si>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</si>
  <si>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</si>
  <si>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</si>
  <si>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</si>
  <si>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</si>
  <si>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</si>
  <si>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</si>
  <si>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</si>
  <si>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</si>
  <si>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</si>
  <si>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</si>
  <si>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</si>
  <si>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</si>
  <si>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</si>
  <si>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</si>
  <si>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</si>
  <si>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</si>
  <si>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</si>
  <si>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</si>
  <si>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</si>
  <si>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</si>
  <si>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</si>
  <si>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</si>
  <si>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</si>
  <si>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</si>
  <si>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</si>
  <si>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</si>
  <si>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</si>
  <si>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</si>
  <si>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</si>
  <si>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</si>
  <si>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</si>
  <si>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</si>
  <si>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</si>
  <si>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</si>
  <si>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</si>
  <si>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</si>
  <si>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</si>
  <si>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</si>
  <si>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</si>
  <si>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</si>
  <si>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</si>
  <si>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</si>
  <si>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</si>
  <si>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</si>
  <si>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</si>
  <si>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</si>
  <si>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</si>
  <si>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</si>
  <si>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</si>
  <si>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</si>
  <si>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</si>
  <si>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</si>
  <si>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</si>
  <si>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</si>
  <si>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</si>
  <si>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</si>
  <si>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</si>
  <si>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</si>
  <si>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</si>
  <si>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</si>
  <si>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</si>
  <si>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</si>
  <si>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</si>
  <si>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</si>
  <si>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</si>
  <si>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</si>
  <si>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</si>
  <si>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</si>
  <si>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</si>
  <si>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</si>
  <si>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</si>
  <si>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</si>
  <si>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</si>
  <si>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</si>
  <si>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</si>
  <si>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</si>
  <si>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</si>
  <si>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</si>
  <si>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</si>
  <si>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</si>
  <si>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</si>
  <si>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</si>
  <si>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</si>
  <si>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</si>
  <si>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</si>
  <si>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</si>
  <si>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</si>
  <si>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</si>
  <si>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</si>
  <si>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</si>
  <si>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</si>
  <si>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</si>
  <si>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</si>
  <si>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</si>
  <si>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</si>
  <si>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</si>
  <si>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</si>
  <si>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</si>
  <si>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</si>
  <si>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</si>
  <si>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</si>
  <si>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</si>
  <si>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</si>
  <si>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</si>
  <si>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</si>
  <si>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</si>
  <si>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</si>
  <si>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</si>
  <si>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</si>
  <si>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</si>
  <si>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</si>
  <si>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</si>
  <si>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</si>
  <si>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</si>
  <si>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</si>
  <si>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</si>
  <si>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</si>
  <si>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</si>
  <si>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</si>
  <si>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</si>
  <si>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</si>
  <si>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</si>
  <si>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</si>
  <si>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</si>
  <si>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</si>
  <si>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</si>
  <si>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</si>
  <si>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</si>
  <si>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</si>
  <si>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</si>
  <si>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</si>
  <si>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</si>
  <si>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</si>
  <si>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</si>
  <si>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</si>
  <si>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</si>
  <si>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</si>
  <si>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</si>
  <si>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</si>
  <si>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</si>
  <si>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</si>
  <si>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</si>
  <si>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</si>
  <si>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</si>
  <si>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</si>
  <si>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</si>
  <si>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</si>
  <si>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</si>
  <si>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</si>
  <si>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</si>
  <si>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</si>
  <si>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</si>
  <si>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</si>
  <si>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</si>
  <si>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</si>
  <si>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</si>
  <si>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</si>
  <si>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</si>
  <si>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</si>
  <si>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</si>
  <si>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</si>
  <si>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</si>
  <si>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</si>
  <si>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</si>
  <si>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</si>
  <si>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</si>
  <si>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</si>
  <si>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</si>
  <si>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</si>
  <si>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</si>
  <si>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</si>
  <si>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</si>
  <si>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</si>
  <si>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</si>
  <si>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</si>
  <si>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</si>
  <si>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</si>
  <si>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</si>
  <si>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</si>
  <si>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</si>
  <si>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</si>
  <si>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</si>
  <si>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</si>
  <si>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</si>
  <si>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</si>
  <si>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</si>
  <si>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</si>
  <si>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</si>
  <si>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</si>
  <si>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</si>
  <si>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</si>
  <si>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</si>
  <si>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</si>
  <si>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</si>
  <si>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</si>
  <si>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</si>
  <si>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</si>
  <si>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</si>
  <si>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</si>
  <si>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</si>
  <si>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</si>
  <si>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</si>
  <si>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</si>
  <si>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</si>
  <si>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</si>
  <si>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</si>
  <si>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</si>
  <si>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</si>
  <si>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</si>
  <si>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</si>
  <si>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</si>
  <si>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</si>
  <si>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</si>
  <si>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</si>
  <si>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</si>
  <si>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</si>
  <si>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</si>
  <si>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</si>
  <si>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</si>
  <si>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</si>
  <si>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</si>
  <si>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</si>
  <si>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</si>
  <si>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</si>
  <si>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</si>
  <si>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</si>
  <si>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</si>
  <si>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</si>
  <si>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</si>
  <si>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</si>
  <si>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</si>
  <si>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</si>
  <si>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</si>
  <si>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</si>
  <si>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</si>
  <si>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</si>
  <si>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</si>
  <si>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</si>
  <si>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</si>
  <si>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</si>
  <si>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</si>
  <si>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</si>
  <si>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</si>
  <si>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</si>
  <si>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</si>
  <si>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</si>
  <si>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</si>
  <si>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</si>
  <si>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</si>
  <si>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</si>
  <si>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</si>
  <si>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</si>
  <si>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</si>
  <si>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</si>
  <si>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</si>
  <si>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</si>
  <si>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</si>
  <si>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</si>
  <si>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</si>
  <si>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</si>
  <si>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</si>
  <si>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</si>
  <si>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</si>
  <si>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</si>
  <si>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</si>
  <si>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</si>
  <si>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</si>
  <si>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</si>
  <si>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</si>
  <si>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</si>
  <si>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</si>
  <si>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</si>
  <si>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</si>
  <si>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</si>
  <si>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</si>
  <si>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</si>
  <si>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</si>
  <si>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</si>
  <si>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</si>
  <si>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</si>
  <si>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</si>
  <si>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</si>
  <si>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</si>
  <si>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</si>
  <si>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</si>
  <si>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</si>
  <si>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</si>
  <si>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</si>
  <si>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</si>
  <si>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</si>
  <si>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</si>
  <si>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</si>
  <si>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</si>
  <si>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</si>
  <si>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</si>
  <si>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</si>
  <si>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</si>
  <si>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</si>
  <si>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</si>
  <si>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</si>
  <si>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</si>
  <si>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</si>
  <si>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</si>
  <si>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</si>
  <si>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</si>
  <si>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</si>
  <si>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</si>
  <si>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</si>
  <si>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</si>
  <si>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</si>
  <si>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</si>
  <si>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</si>
  <si>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</si>
  <si>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</si>
  <si>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</si>
  <si>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</si>
  <si>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</si>
  <si>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</si>
  <si>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</si>
  <si>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</si>
  <si>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</si>
  <si>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</si>
  <si>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</si>
  <si>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</si>
  <si>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</si>
  <si>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</si>
  <si>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</si>
  <si>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</si>
  <si>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</si>
  <si>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</si>
  <si>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</si>
  <si>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</si>
  <si>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</si>
  <si>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</si>
  <si>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</si>
  <si>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</si>
  <si>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</si>
  <si>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</si>
  <si>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</si>
  <si>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</si>
  <si>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</si>
  <si>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</si>
  <si>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</si>
  <si>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</si>
  <si>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</si>
  <si>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</si>
  <si>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</si>
  <si>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</si>
  <si>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</si>
  <si>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</si>
  <si>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</si>
  <si>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</si>
  <si>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</si>
  <si>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</si>
  <si>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</si>
  <si>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</si>
  <si>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</si>
  <si>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</si>
  <si>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</si>
  <si>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</si>
  <si>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</si>
  <si>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</si>
  <si>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</si>
  <si>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</si>
  <si>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</si>
  <si>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</si>
  <si>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</si>
  <si>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</si>
  <si>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</si>
  <si>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</si>
  <si>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</si>
  <si>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</si>
  <si>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</si>
  <si>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</si>
  <si>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</si>
  <si>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</si>
  <si>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</si>
  <si>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</si>
  <si>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</si>
  <si>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</si>
  <si>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</si>
  <si>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</si>
  <si>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</si>
  <si>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</si>
  <si>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</si>
  <si>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</si>
  <si>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</si>
  <si>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</si>
  <si>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</si>
  <si>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</si>
  <si>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</si>
  <si>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</si>
  <si>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</si>
  <si>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</si>
  <si>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</si>
  <si>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</si>
  <si>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</si>
  <si>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</si>
  <si>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</si>
  <si>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</si>
  <si>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</si>
  <si>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</si>
  <si>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</si>
  <si>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</si>
  <si>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</si>
  <si>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</si>
  <si>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</si>
  <si>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</si>
  <si>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</si>
  <si>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</si>
  <si>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</si>
  <si>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</si>
  <si>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</si>
  <si>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</si>
  <si>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</si>
  <si>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</si>
  <si>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</si>
  <si>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</si>
  <si>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</si>
  <si>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</si>
  <si>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</si>
  <si>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</si>
  <si>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</si>
  <si>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</si>
  <si>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</si>
  <si>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</si>
  <si>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</si>
  <si>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</si>
  <si>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</si>
  <si>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</si>
  <si>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</si>
  <si>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</si>
  <si>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</si>
  <si>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</si>
  <si>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</si>
  <si>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</si>
  <si>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</si>
  <si>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</si>
  <si>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</si>
  <si>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</si>
  <si>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</si>
  <si>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</si>
  <si>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</si>
  <si>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</si>
  <si>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</si>
  <si>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</si>
  <si>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</si>
  <si>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</si>
  <si>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</si>
  <si>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</si>
  <si>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</si>
  <si>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</si>
  <si>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</si>
  <si>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</si>
  <si>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</si>
  <si>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</si>
  <si>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</si>
  <si>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</si>
  <si>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</si>
  <si>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</si>
  <si>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</si>
  <si>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</si>
  <si>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</si>
  <si>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</si>
  <si>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</si>
  <si>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</si>
  <si>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</si>
  <si>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</si>
  <si>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</si>
  <si>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</si>
  <si>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</si>
  <si>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</si>
  <si>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</si>
  <si>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</si>
  <si>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</si>
  <si>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</si>
  <si>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</si>
  <si>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</si>
  <si>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</si>
  <si>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</si>
  <si>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</si>
  <si>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</si>
  <si>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</si>
  <si>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</si>
  <si>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</si>
  <si>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</si>
  <si>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</si>
  <si>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</si>
  <si>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</si>
  <si>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</si>
  <si>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</si>
  <si>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</si>
  <si>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</si>
  <si>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</si>
  <si>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</si>
  <si>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</si>
  <si>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</si>
  <si>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</si>
  <si>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</si>
  <si>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</si>
  <si>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</si>
  <si>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</si>
  <si>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</si>
  <si>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</si>
  <si>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</si>
  <si>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</si>
  <si>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</si>
  <si>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</si>
  <si>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</si>
  <si>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</si>
  <si>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</si>
  <si>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</si>
  <si>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</si>
  <si>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</si>
  <si>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</si>
  <si>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</si>
  <si>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</si>
  <si>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</si>
  <si>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</si>
  <si>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</si>
  <si>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</si>
  <si>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</si>
  <si>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</si>
  <si>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</si>
  <si>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</si>
  <si>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</si>
  <si>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</si>
  <si>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</si>
  <si>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</si>
  <si>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</si>
  <si>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</si>
  <si>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</si>
  <si>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</si>
  <si>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</si>
  <si>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</si>
  <si>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</si>
  <si>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</si>
  <si>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</si>
  <si>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</si>
  <si>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</si>
  <si>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</si>
  <si>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</si>
  <si>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</si>
  <si>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</si>
  <si>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</si>
  <si>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</si>
  <si>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</si>
  <si>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</si>
  <si>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</si>
  <si>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</si>
  <si>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</si>
  <si>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</si>
  <si>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</si>
  <si>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</si>
  <si>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</si>
  <si>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</si>
  <si>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</si>
  <si>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</si>
  <si>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</si>
  <si>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</si>
  <si>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</si>
  <si>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</si>
  <si>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</si>
  <si>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</si>
  <si>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</si>
  <si>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</si>
  <si>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</si>
  <si>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</si>
  <si>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</si>
  <si>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</si>
  <si>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</si>
  <si>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</si>
  <si>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</si>
  <si>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</si>
  <si>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</si>
  <si>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</si>
  <si>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</si>
  <si>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</si>
  <si>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</si>
  <si>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</si>
  <si>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</si>
  <si>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</si>
  <si>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</si>
  <si>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</si>
  <si>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</si>
  <si>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</si>
  <si>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</si>
  <si>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</si>
  <si>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</si>
  <si>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</si>
  <si>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</si>
  <si>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</si>
  <si>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</si>
  <si>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</si>
  <si>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</si>
  <si>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</si>
  <si>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</si>
  <si>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</si>
  <si>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</si>
  <si>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</si>
  <si>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</si>
  <si>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</si>
  <si>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</si>
  <si>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</si>
  <si>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</si>
  <si>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</si>
  <si>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</si>
  <si>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</si>
  <si>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</si>
  <si>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</si>
  <si>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</si>
  <si>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</si>
  <si>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</si>
  <si>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</si>
  <si>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</si>
  <si>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</si>
  <si>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</si>
  <si>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</si>
  <si>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</si>
  <si>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</si>
  <si>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</si>
  <si>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</si>
  <si>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</si>
  <si>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</si>
  <si>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</si>
  <si>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</si>
  <si>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</si>
  <si>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</si>
  <si>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</si>
  <si>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</si>
  <si>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</si>
  <si>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</si>
  <si>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</si>
  <si>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</si>
  <si>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</si>
  <si>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</si>
  <si>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</si>
  <si>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</si>
  <si>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</si>
  <si>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</si>
  <si>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</si>
  <si>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</si>
  <si>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</si>
  <si>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</si>
  <si>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</si>
  <si>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</si>
  <si>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</si>
  <si>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</si>
  <si>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</si>
  <si>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</si>
  <si>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</si>
  <si>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</si>
  <si>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</si>
  <si>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</si>
  <si>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</si>
  <si>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</si>
  <si>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</si>
  <si>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</si>
  <si>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</si>
  <si>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</si>
  <si>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</si>
  <si>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</si>
  <si>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</si>
  <si>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</si>
  <si>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</si>
  <si>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</si>
  <si>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</si>
  <si>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</si>
  <si>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</si>
  <si>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</si>
  <si>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</si>
  <si>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</si>
  <si>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</si>
  <si>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</si>
  <si>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</si>
  <si>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</si>
  <si>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</si>
  <si>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</si>
  <si>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</si>
  <si>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</si>
  <si>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</si>
  <si>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</si>
  <si>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</si>
  <si>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</si>
  <si>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</si>
  <si>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</si>
  <si>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</si>
  <si>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</si>
  <si>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</si>
  <si>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</si>
  <si>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</si>
  <si>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</si>
  <si>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</si>
  <si>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</si>
  <si>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</si>
  <si>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</si>
  <si>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</si>
  <si>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</si>
  <si>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</si>
  <si>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</si>
  <si>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</si>
  <si>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</si>
  <si>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</si>
  <si>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</si>
  <si>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</si>
  <si>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</si>
  <si>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</si>
  <si>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</si>
  <si>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</si>
  <si>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</si>
  <si>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</si>
  <si>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</si>
  <si>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</si>
  <si>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</si>
  <si>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</si>
  <si>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</si>
  <si>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</si>
  <si>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</si>
  <si>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</si>
  <si>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</si>
  <si>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</si>
  <si>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</si>
  <si>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</si>
  <si>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</si>
  <si>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</si>
  <si>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</si>
  <si>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</si>
  <si>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</si>
  <si>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</si>
  <si>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</si>
  <si>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</si>
  <si>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</si>
  <si>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</si>
  <si>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</si>
  <si>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</si>
  <si>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</si>
  <si>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</si>
  <si>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</si>
  <si>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</si>
  <si>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</si>
  <si>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</si>
  <si>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</si>
  <si>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</si>
  <si>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</si>
  <si>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</si>
  <si>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</si>
  <si>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</si>
  <si>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</si>
  <si>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</si>
  <si>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</si>
  <si>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</si>
  <si>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</si>
  <si>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</si>
  <si>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</si>
  <si>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</si>
  <si>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</si>
  <si>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</si>
  <si>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</si>
  <si>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</si>
  <si>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</si>
  <si>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</si>
  <si>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</si>
  <si>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</si>
  <si>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</si>
  <si>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</si>
  <si>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</si>
  <si>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</si>
  <si>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</si>
  <si>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</si>
  <si>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</si>
  <si>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</si>
  <si>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</si>
  <si>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</si>
  <si>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</si>
  <si>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</si>
  <si>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</si>
  <si>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</si>
  <si>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</si>
  <si>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</si>
  <si>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</si>
  <si>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</si>
  <si>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</si>
  <si>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</si>
  <si>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</si>
  <si>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</si>
  <si>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</si>
  <si>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</si>
  <si>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</si>
  <si>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</si>
  <si>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</si>
  <si>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</si>
  <si>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</si>
  <si>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</si>
  <si>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</si>
  <si>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</si>
  <si>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</si>
  <si>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</si>
  <si>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</si>
  <si>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</si>
  <si>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</si>
  <si>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</si>
  <si>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</si>
  <si>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</si>
  <si>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</si>
  <si>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</si>
  <si>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</si>
  <si>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</si>
  <si>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</si>
  <si>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</si>
  <si>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</si>
  <si>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</si>
  <si>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</si>
  <si>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</si>
  <si>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</si>
  <si>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</si>
  <si>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</si>
  <si>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</si>
  <si>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</si>
  <si>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</si>
  <si>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</si>
  <si>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</si>
  <si>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</si>
  <si>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</si>
  <si>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</si>
  <si>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</si>
  <si>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</si>
  <si>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</si>
  <si>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</si>
  <si>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</si>
  <si>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</si>
  <si>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</si>
  <si>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</si>
  <si>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</si>
  <si>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</si>
  <si>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</si>
  <si>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</si>
  <si>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</si>
  <si>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</si>
  <si>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</si>
  <si>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</si>
  <si>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</si>
  <si>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</si>
  <si>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</si>
  <si>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</si>
  <si>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</si>
  <si>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</si>
  <si>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</si>
  <si>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</si>
  <si>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</si>
  <si>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</si>
  <si>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</si>
  <si>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</si>
  <si>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</si>
  <si>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</si>
  <si>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</si>
  <si>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</si>
  <si>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</si>
  <si>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</si>
  <si>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</si>
  <si>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</si>
  <si>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</si>
  <si>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</si>
  <si>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</si>
  <si>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</si>
  <si>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</si>
  <si>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</si>
  <si>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</si>
  <si>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</si>
  <si>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</si>
  <si>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</si>
  <si>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</si>
  <si>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</si>
  <si>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</si>
  <si>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</si>
  <si>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</si>
  <si>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</si>
  <si>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</si>
  <si>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</si>
  <si>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</si>
  <si>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</si>
  <si>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</si>
  <si>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</si>
  <si>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</si>
  <si>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</si>
  <si>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</si>
  <si>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</si>
  <si>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</si>
  <si>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</si>
  <si>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</si>
  <si>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</si>
  <si>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</si>
  <si>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</si>
  <si>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</si>
  <si>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</si>
  <si>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</si>
  <si>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</si>
  <si>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</si>
  <si>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</si>
  <si>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</si>
  <si>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</si>
  <si>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</si>
  <si>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</si>
  <si>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</si>
  <si>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</si>
  <si>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</si>
  <si>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</si>
  <si>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</si>
  <si>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</si>
  <si>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</si>
  <si>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</si>
  <si>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</si>
  <si>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</si>
  <si>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</si>
  <si>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</si>
  <si>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</si>
  <si>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</si>
  <si>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</si>
  <si>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</si>
  <si>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</si>
  <si>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</si>
  <si>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</si>
  <si>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</si>
  <si>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</si>
  <si>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</si>
  <si>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</si>
  <si>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</si>
  <si>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</si>
  <si>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</si>
  <si>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</si>
  <si>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</si>
  <si>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</si>
  <si>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</si>
  <si>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</si>
  <si>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</si>
  <si>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</si>
  <si>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</si>
  <si>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</si>
  <si>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</si>
  <si>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</si>
  <si>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</si>
  <si>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</si>
  <si>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</si>
  <si>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</si>
  <si>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</si>
  <si>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</si>
  <si>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</si>
  <si>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</si>
  <si>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</si>
  <si>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</si>
  <si>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</si>
  <si>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</si>
  <si>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</si>
  <si>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</si>
  <si>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</si>
  <si>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</si>
  <si>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</si>
  <si>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</si>
  <si>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</si>
  <si>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</si>
  <si>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</si>
  <si>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</si>
  <si>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</si>
  <si>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</si>
  <si>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</si>
  <si>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</si>
  <si>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</si>
  <si>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</si>
  <si>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</si>
  <si>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</si>
  <si>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</si>
  <si>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</si>
  <si>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</si>
  <si>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</si>
  <si>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</si>
  <si>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</si>
  <si>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</si>
  <si>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</si>
  <si>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</si>
  <si>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</si>
  <si>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</si>
  <si>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</si>
  <si>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</si>
  <si>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</si>
  <si>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</si>
  <si>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</si>
  <si>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</si>
  <si>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</si>
  <si>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</si>
  <si>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</si>
  <si>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</si>
  <si>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</si>
  <si>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</si>
  <si>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</si>
  <si>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</si>
  <si>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</si>
  <si>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</si>
  <si>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</si>
  <si>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</si>
  <si>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</si>
  <si>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</si>
  <si>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</si>
  <si>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</si>
  <si>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</si>
  <si>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</si>
  <si>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</si>
  <si>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</si>
  <si>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</si>
  <si>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</si>
  <si>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</si>
  <si>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</si>
  <si>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</si>
  <si>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</si>
  <si>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</si>
  <si>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</si>
  <si>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</si>
  <si>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</si>
  <si>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</si>
  <si>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</si>
  <si>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</si>
  <si>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</si>
  <si>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</si>
  <si>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</si>
  <si>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</si>
  <si>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</si>
  <si>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</si>
  <si>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</si>
  <si>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</si>
  <si>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</si>
  <si>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</si>
  <si>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</si>
  <si>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</si>
  <si>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</si>
  <si>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</si>
  <si>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</si>
  <si>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</si>
  <si>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</si>
  <si>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</si>
  <si>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</si>
  <si>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</si>
  <si>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</si>
  <si>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</si>
  <si>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</si>
  <si>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</si>
  <si>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</si>
  <si>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</si>
  <si>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</si>
  <si>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</si>
  <si>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</si>
  <si>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</si>
  <si>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</si>
  <si>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</si>
  <si>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</si>
  <si>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</si>
  <si>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</si>
  <si>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</si>
  <si>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</si>
  <si>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</si>
  <si>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</si>
  <si>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</si>
  <si>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</si>
  <si>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</si>
  <si>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</si>
  <si>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</si>
  <si>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</si>
  <si>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</si>
  <si>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</si>
  <si>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</si>
  <si>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</si>
  <si>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</si>
  <si>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</si>
  <si>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</si>
  <si>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</si>
  <si>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</si>
  <si>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</si>
  <si>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</si>
  <si>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</si>
  <si>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</si>
  <si>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</si>
  <si>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</si>
  <si>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</si>
  <si>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</si>
  <si>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</si>
  <si>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</si>
  <si>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</si>
  <si>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</si>
  <si>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</si>
  <si>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</si>
  <si>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</si>
  <si>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</si>
  <si>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</si>
  <si>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</si>
  <si>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</si>
  <si>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</si>
  <si>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</si>
  <si>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</si>
  <si>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</si>
  <si>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</si>
  <si>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</si>
  <si>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</si>
  <si>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</si>
  <si>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</si>
  <si>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</si>
  <si>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</si>
  <si>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</si>
  <si>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</si>
  <si>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</si>
  <si>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</si>
  <si>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</si>
  <si>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</si>
  <si>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</si>
  <si>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</si>
  <si>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</si>
  <si>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</si>
  <si>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</si>
  <si>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</si>
  <si>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</si>
  <si>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</si>
  <si>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</si>
  <si>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</si>
  <si>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</si>
  <si>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</si>
  <si>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</si>
  <si>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</si>
  <si>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</si>
  <si>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</si>
  <si>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</si>
  <si>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</si>
  <si>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</si>
  <si>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</si>
  <si>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</si>
  <si>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</si>
  <si>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</si>
  <si>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</si>
  <si>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</si>
  <si>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</si>
  <si>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</si>
  <si>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</si>
  <si>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</si>
  <si>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</si>
  <si>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</si>
  <si>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</si>
  <si>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</si>
  <si>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</si>
  <si>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</si>
  <si>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</si>
  <si>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</si>
  <si>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</si>
  <si>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</si>
  <si>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</si>
  <si>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</si>
  <si>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</si>
  <si>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</si>
  <si>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</si>
  <si>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</si>
  <si>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</si>
  <si>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</si>
  <si>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</si>
  <si>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</si>
  <si>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</si>
  <si>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</si>
  <si>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</si>
  <si>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</si>
  <si>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</si>
  <si>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</si>
  <si>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</si>
  <si>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</si>
  <si>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</si>
  <si>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</si>
  <si>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</si>
  <si>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</si>
  <si>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</si>
  <si>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</si>
  <si>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</si>
  <si>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</si>
  <si>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</si>
  <si>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</si>
  <si>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</si>
  <si>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</si>
  <si>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</si>
  <si>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</si>
  <si>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</si>
  <si>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</si>
  <si>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</si>
  <si>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</si>
  <si>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</si>
  <si>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</si>
  <si>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</si>
  <si>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</si>
  <si>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</si>
  <si>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</si>
  <si>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</si>
  <si>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</si>
  <si>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</si>
  <si>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</si>
  <si>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</si>
  <si>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</si>
  <si>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</si>
  <si>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</si>
  <si>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</si>
  <si>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</si>
  <si>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</si>
  <si>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</si>
  <si>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</si>
  <si>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</si>
  <si>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</si>
  <si>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</si>
  <si>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</si>
  <si>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</si>
  <si>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</si>
  <si>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</si>
  <si>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</si>
  <si>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</si>
  <si>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</si>
  <si>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</si>
  <si>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</si>
  <si>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</si>
  <si>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</si>
  <si>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</si>
  <si>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</si>
  <si>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</si>
  <si>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</si>
  <si>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</si>
  <si>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</si>
  <si>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</si>
  <si>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</si>
  <si>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</si>
  <si>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</si>
  <si>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</si>
  <si>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</si>
  <si>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</si>
  <si>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</si>
  <si>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</si>
  <si>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</si>
  <si>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</si>
  <si>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</si>
  <si>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</si>
  <si>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</si>
  <si>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</si>
  <si>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</si>
  <si>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</si>
  <si>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</si>
  <si>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</si>
  <si>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</si>
  <si>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</si>
  <si>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</si>
  <si>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</si>
  <si>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</si>
  <si>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</si>
  <si>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</si>
  <si>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</si>
  <si>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</si>
  <si>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</si>
  <si>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</si>
  <si>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</si>
  <si>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</si>
  <si>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</si>
  <si>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</si>
  <si>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</si>
  <si>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</si>
  <si>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</si>
  <si>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</si>
  <si>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</si>
  <si>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</si>
  <si>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</si>
  <si>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</si>
  <si>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</si>
  <si>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</si>
  <si>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</si>
  <si>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</si>
  <si>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</si>
  <si>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</si>
  <si>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</si>
  <si>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</si>
  <si>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</si>
  <si>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</si>
  <si>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</si>
  <si>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</si>
  <si>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</si>
  <si>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</si>
  <si>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</si>
  <si>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</si>
  <si>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</si>
  <si>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</si>
  <si>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</si>
  <si>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</si>
  <si>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</si>
  <si>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</si>
  <si>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</si>
  <si>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</si>
  <si>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</si>
  <si>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</si>
  <si>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</si>
  <si>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</si>
  <si>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</si>
  <si>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</si>
  <si>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</si>
  <si>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</si>
  <si>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</si>
  <si>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</si>
  <si>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</si>
  <si>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</si>
  <si>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</si>
  <si>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</si>
  <si>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</si>
  <si>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</si>
  <si>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</si>
  <si>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</si>
  <si>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</si>
  <si>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</si>
  <si>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</si>
  <si>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</si>
  <si>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</si>
  <si>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</si>
  <si>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</si>
  <si>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</si>
  <si>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</si>
  <si>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</si>
  <si>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</si>
  <si>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</si>
  <si>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</si>
  <si>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</si>
  <si>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</si>
  <si>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</si>
  <si>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</si>
  <si>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</si>
  <si>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</si>
  <si>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</si>
  <si>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</si>
  <si>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</si>
  <si>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</si>
  <si>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</si>
  <si>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</si>
  <si>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</si>
  <si>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</si>
  <si>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</si>
  <si>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</si>
  <si>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</si>
  <si>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</si>
  <si>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</si>
  <si>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</si>
  <si>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</si>
  <si>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</si>
  <si>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</si>
  <si>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</si>
  <si>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</si>
  <si>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</si>
  <si>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</si>
  <si>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</si>
  <si>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</si>
  <si>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</si>
  <si>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</si>
  <si>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</si>
  <si>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</si>
  <si>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</si>
  <si>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</si>
  <si>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</si>
  <si>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</si>
  <si>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</si>
  <si>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</si>
  <si>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</si>
  <si>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</si>
  <si>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</si>
  <si>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</si>
  <si>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</si>
  <si>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</si>
  <si>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</si>
  <si>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</si>
  <si>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</si>
  <si>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</si>
  <si>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</si>
  <si>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</si>
  <si>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</si>
  <si>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</si>
  <si>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</si>
  <si>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</si>
  <si>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</si>
  <si>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</si>
  <si>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</si>
  <si>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</si>
  <si>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</si>
  <si>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</si>
  <si>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</si>
  <si>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</si>
  <si>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</si>
  <si>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</si>
  <si>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</si>
  <si>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</si>
  <si>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</si>
  <si>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</si>
  <si>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</si>
  <si>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</si>
  <si>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</si>
  <si>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</si>
  <si>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</si>
  <si>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</si>
  <si>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</si>
  <si>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</si>
  <si>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</si>
  <si>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</si>
  <si>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</si>
  <si>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</si>
  <si>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</si>
  <si>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</si>
  <si>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</si>
  <si>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</si>
  <si>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</si>
  <si>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</si>
  <si>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</si>
  <si>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</si>
  <si>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</si>
  <si>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</si>
  <si>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</si>
  <si>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</si>
  <si>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</si>
  <si>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</si>
  <si>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</si>
  <si>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</si>
  <si>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</si>
  <si>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</si>
  <si>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</si>
  <si>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</si>
  <si>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</si>
  <si>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</si>
  <si>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</si>
  <si>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</si>
  <si>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</si>
  <si>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</si>
  <si>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</si>
  <si>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</si>
  <si>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</si>
  <si>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</si>
  <si>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</si>
  <si>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</si>
  <si>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</si>
  <si>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</si>
  <si>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</si>
  <si>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</si>
  <si>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</si>
  <si>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</si>
  <si>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</si>
  <si>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</si>
  <si>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</si>
  <si>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</si>
  <si>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</si>
  <si>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</si>
  <si>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</si>
  <si>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</si>
  <si>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</si>
  <si>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</si>
  <si>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</si>
  <si>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</si>
  <si>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</si>
  <si>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</si>
  <si>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</si>
  <si>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</si>
  <si>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</si>
  <si>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</si>
  <si>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</si>
  <si>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</si>
  <si>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</si>
  <si>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</si>
  <si>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</si>
  <si>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</si>
  <si>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</si>
  <si>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</si>
  <si>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</si>
  <si>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</si>
  <si>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</si>
  <si>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</si>
  <si>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</si>
  <si>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</si>
  <si>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</si>
  <si>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</si>
  <si>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</si>
  <si>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</si>
  <si>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</si>
  <si>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</si>
  <si>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</si>
  <si>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</si>
  <si>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</si>
  <si>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</si>
  <si>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</si>
  <si>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</si>
  <si>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</si>
  <si>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</si>
  <si>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</si>
  <si>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</si>
  <si>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</si>
  <si>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</si>
  <si>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</si>
  <si>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</si>
  <si>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</si>
  <si>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</si>
  <si>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</si>
  <si>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</si>
  <si>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</si>
  <si>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</si>
  <si>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</si>
  <si>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</si>
  <si>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</si>
  <si>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</si>
  <si>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</si>
  <si>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</si>
  <si>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</si>
  <si>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</si>
  <si>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</si>
  <si>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</si>
  <si>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</si>
  <si>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</si>
  <si>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</si>
  <si>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</si>
  <si>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</si>
  <si>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</si>
  <si>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</si>
  <si>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</si>
  <si>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</si>
  <si>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</si>
  <si>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</si>
  <si>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</si>
  <si>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</si>
  <si>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</si>
  <si>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</si>
  <si>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</si>
  <si>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</si>
  <si>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</si>
  <si>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</si>
  <si>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</si>
  <si>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</si>
  <si>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</si>
  <si>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</si>
  <si>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</si>
  <si>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</si>
  <si>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</si>
  <si>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</si>
  <si>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</si>
  <si>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</si>
  <si>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</si>
  <si>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</si>
  <si>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</si>
  <si>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</si>
  <si>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</si>
  <si>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</si>
  <si>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</si>
  <si>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</si>
  <si>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</si>
  <si>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</si>
  <si>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</si>
  <si>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</si>
  <si>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</si>
  <si>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</si>
  <si>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</si>
  <si>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</si>
  <si>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</si>
  <si>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</si>
  <si>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</si>
  <si>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</si>
  <si>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</si>
  <si>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</si>
  <si>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</si>
  <si>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</si>
  <si>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</si>
  <si>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</si>
  <si>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</si>
  <si>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</si>
  <si>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</si>
  <si>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</si>
  <si>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</si>
  <si>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</si>
  <si>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</si>
  <si>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</si>
  <si>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</si>
  <si>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</si>
  <si>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</si>
  <si>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</si>
  <si>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</si>
  <si>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</si>
  <si>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</si>
  <si>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</si>
  <si>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</si>
  <si>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</si>
  <si>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</si>
  <si>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</si>
  <si>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</si>
  <si>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</si>
  <si>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</si>
  <si>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</si>
  <si>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</si>
  <si>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</si>
  <si>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</si>
  <si>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</si>
  <si>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</si>
  <si>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</si>
  <si>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</si>
  <si>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</si>
  <si>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</si>
  <si>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</si>
  <si>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</si>
  <si>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</si>
  <si>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</si>
  <si>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</si>
  <si>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</si>
  <si>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</si>
  <si>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</si>
  <si>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</si>
  <si>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</si>
  <si>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</si>
  <si>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</si>
  <si>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</si>
  <si>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</si>
  <si>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</si>
  <si>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</si>
  <si>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</si>
  <si>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</si>
  <si>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</si>
  <si>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</si>
  <si>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</si>
  <si>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</si>
  <si>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</si>
  <si>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</si>
  <si>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</si>
  <si>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</si>
  <si>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</si>
  <si>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</si>
  <si>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</si>
  <si>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</si>
  <si>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</si>
  <si>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</si>
  <si>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</si>
  <si>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</si>
  <si>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</si>
  <si>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</si>
  <si>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</si>
  <si>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</si>
  <si>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</si>
  <si>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</si>
  <si>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</si>
  <si>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</si>
  <si>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</si>
  <si>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</si>
  <si>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</si>
  <si>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</si>
  <si>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</si>
  <si>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</si>
  <si>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</si>
  <si>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</si>
  <si>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</si>
  <si>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</si>
  <si>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</si>
  <si>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</si>
  <si>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</si>
  <si>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</si>
  <si>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</si>
  <si>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</si>
  <si>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</si>
  <si>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</si>
  <si>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</si>
  <si>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</si>
  <si>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</si>
  <si>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</si>
  <si>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</si>
  <si>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</si>
  <si>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</si>
  <si>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</si>
  <si>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</si>
  <si>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</si>
  <si>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</si>
  <si>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</si>
  <si>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</si>
  <si>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</si>
  <si>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</si>
  <si>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</si>
  <si>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</si>
  <si>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</si>
  <si>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</si>
  <si>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</si>
  <si>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</si>
  <si>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</si>
  <si>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</si>
  <si>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</si>
  <si>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</si>
  <si>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</si>
  <si>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</si>
  <si>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</si>
  <si>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</si>
  <si>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</si>
  <si>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</si>
  <si>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</si>
  <si>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</si>
  <si>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</si>
  <si>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</si>
  <si>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</si>
  <si>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</si>
  <si>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</si>
  <si>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</si>
  <si>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</si>
  <si>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</si>
  <si>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</si>
  <si>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</si>
  <si>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</si>
  <si>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</si>
  <si>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</si>
  <si>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</si>
  <si>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</si>
  <si>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</si>
  <si>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</si>
  <si>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</si>
  <si>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</si>
  <si>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</si>
  <si>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</si>
  <si>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</si>
  <si>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</si>
  <si>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</si>
  <si>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</si>
  <si>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</si>
  <si>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</si>
  <si>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</si>
  <si>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</si>
  <si>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</si>
  <si>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</si>
  <si>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</si>
  <si>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</si>
  <si>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</si>
  <si>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</si>
  <si>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</si>
  <si>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</si>
  <si>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</si>
  <si>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</si>
  <si>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</si>
  <si>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</si>
  <si>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</si>
  <si>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</si>
  <si>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</si>
  <si>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</si>
  <si>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</si>
  <si>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</si>
  <si>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</si>
  <si>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</si>
  <si>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</si>
  <si>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</si>
  <si>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</si>
  <si>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</si>
  <si>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</si>
  <si>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</si>
  <si>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</si>
  <si>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</si>
  <si>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</si>
  <si>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</si>
  <si>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</si>
  <si>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</si>
  <si>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</si>
  <si>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</si>
  <si>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</si>
  <si>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</si>
  <si>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</si>
  <si>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</si>
  <si>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</si>
  <si>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</si>
  <si>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</si>
  <si>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</si>
  <si>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</si>
  <si>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</si>
  <si>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</si>
  <si>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</si>
  <si>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</si>
  <si>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</si>
  <si>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</si>
  <si>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</si>
  <si>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</si>
  <si>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</si>
  <si>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</si>
  <si>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</si>
  <si>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</si>
  <si>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</si>
  <si>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</si>
  <si>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</si>
  <si>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</si>
  <si>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</si>
  <si>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</si>
  <si>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</si>
  <si>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</si>
  <si>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</si>
  <si>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</si>
  <si>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</si>
  <si>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</si>
  <si>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</si>
  <si>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</si>
  <si>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</si>
  <si>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</si>
  <si>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</si>
  <si>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</si>
  <si>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</si>
  <si>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</si>
  <si>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</si>
  <si>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</si>
  <si>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</si>
  <si>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</si>
  <si>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</si>
  <si>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</si>
  <si>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</si>
  <si>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</si>
  <si>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</si>
  <si>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</si>
  <si>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</si>
  <si>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</si>
  <si>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</si>
  <si>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</si>
  <si>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</si>
  <si>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</si>
  <si>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</si>
  <si>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</si>
  <si>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</si>
  <si>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</si>
  <si>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</si>
  <si>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</si>
  <si>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</si>
  <si>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</si>
  <si>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</si>
  <si>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</si>
  <si>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</si>
  <si>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</si>
  <si>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</si>
  <si>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</si>
  <si>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</si>
  <si>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</si>
  <si>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</si>
  <si>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</si>
  <si>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</si>
  <si>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</si>
  <si>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</si>
  <si>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</si>
  <si>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</si>
  <si>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</si>
  <si>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</si>
  <si>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</si>
  <si>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</si>
  <si>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</si>
  <si>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</si>
  <si>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</si>
  <si>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</si>
  <si>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</si>
  <si>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</si>
  <si>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</si>
  <si>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</si>
  <si>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</si>
  <si>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</si>
  <si>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</si>
  <si>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</si>
  <si>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</si>
  <si>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</si>
  <si>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</si>
  <si>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</si>
  <si>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</si>
  <si>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</si>
  <si>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</si>
  <si>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</si>
  <si>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</si>
  <si>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</si>
  <si>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</si>
  <si>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</si>
  <si>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</si>
  <si>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</si>
  <si>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</si>
  <si>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</si>
  <si>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</si>
  <si>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</si>
  <si>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</si>
  <si>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</si>
  <si>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</si>
  <si>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</si>
  <si>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</si>
  <si>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</si>
  <si>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</si>
  <si>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</si>
  <si>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</si>
  <si>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</si>
  <si>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</si>
  <si>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</si>
  <si>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</si>
  <si>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</si>
  <si>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</si>
  <si>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</si>
  <si>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</si>
  <si>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</si>
  <si>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</si>
  <si>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</si>
  <si>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</si>
  <si>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</si>
  <si>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</si>
  <si>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</si>
  <si>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</si>
  <si>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</si>
  <si>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</si>
  <si>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</si>
  <si>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</si>
  <si>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</si>
  <si>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</si>
  <si>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</si>
  <si>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</si>
  <si>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</si>
  <si>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</si>
  <si>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</si>
  <si>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</si>
  <si>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</si>
  <si>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</si>
  <si>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</si>
  <si>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</si>
  <si>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</si>
  <si>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</si>
  <si>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</si>
  <si>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</si>
  <si>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</si>
  <si>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</si>
  <si>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</si>
  <si>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</si>
  <si>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</si>
  <si>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</si>
  <si>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</si>
  <si>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</si>
  <si>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</si>
  <si>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</si>
  <si>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</si>
  <si>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</si>
  <si>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</si>
  <si>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</si>
  <si>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</si>
  <si>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</si>
  <si>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</si>
  <si>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</si>
  <si>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</si>
  <si>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</si>
  <si>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</si>
  <si>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</si>
  <si>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</si>
  <si>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</si>
  <si>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</si>
  <si>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</si>
  <si>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</si>
  <si>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</si>
  <si>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</si>
  <si>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</si>
  <si>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</si>
  <si>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</si>
  <si>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</si>
  <si>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</si>
  <si>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</si>
  <si>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</si>
  <si>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</si>
  <si>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</si>
  <si>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</si>
  <si>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</si>
  <si>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</si>
  <si>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</si>
  <si>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</si>
  <si>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</si>
  <si>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</si>
  <si>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</si>
  <si>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</si>
  <si>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</si>
  <si>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</si>
  <si>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</si>
  <si>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</si>
  <si>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</si>
  <si>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</si>
  <si>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</si>
  <si>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</si>
  <si>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</si>
  <si>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</si>
  <si>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</si>
  <si>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</si>
  <si>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</si>
  <si>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</si>
  <si>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</si>
  <si>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</si>
  <si>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</si>
  <si>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</si>
  <si>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</si>
  <si>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</si>
  <si>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</si>
  <si>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</si>
  <si>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</si>
  <si>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</si>
  <si>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</si>
  <si>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</si>
  <si>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</si>
  <si>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</si>
  <si>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</si>
  <si>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</si>
  <si>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</si>
  <si>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</si>
  <si>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</si>
  <si>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</si>
  <si>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</si>
  <si>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</si>
  <si>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</si>
  <si>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</si>
  <si>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</si>
  <si>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</si>
  <si>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</si>
  <si>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</si>
  <si>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</si>
  <si>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</si>
  <si>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</si>
  <si>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</si>
  <si>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</si>
  <si>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</si>
  <si>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</si>
  <si>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</si>
  <si>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</si>
  <si>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</si>
  <si>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</si>
  <si>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</si>
  <si>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</si>
  <si>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</si>
  <si>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</si>
  <si>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</si>
  <si>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</si>
  <si>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</si>
  <si>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</si>
  <si>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</si>
  <si>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</si>
  <si>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</si>
  <si>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</si>
  <si>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</si>
  <si>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</si>
  <si>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</si>
  <si>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</si>
  <si>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</si>
  <si>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</si>
  <si>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</si>
  <si>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</si>
  <si>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</si>
  <si>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</si>
  <si>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</si>
  <si>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</si>
  <si>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</si>
  <si>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</si>
  <si>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</si>
  <si>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</si>
  <si>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</si>
  <si>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</si>
  <si>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</si>
  <si>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</si>
  <si>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</si>
  <si>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</si>
  <si>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</si>
  <si>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</si>
  <si>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</si>
  <si>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</si>
  <si>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</si>
  <si>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</si>
  <si>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</si>
  <si>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</si>
  <si>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</si>
  <si>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</si>
  <si>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</si>
  <si>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</si>
  <si>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</si>
  <si>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</si>
  <si>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</si>
  <si>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</si>
  <si>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</si>
  <si>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</si>
  <si>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</si>
  <si>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</si>
  <si>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</si>
  <si>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</si>
  <si>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</si>
  <si>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</si>
  <si>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</si>
  <si>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</si>
  <si>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</si>
  <si>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</si>
  <si>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</si>
  <si>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</si>
  <si>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</si>
  <si>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</si>
  <si>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</si>
  <si>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</si>
  <si>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</si>
  <si>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</si>
  <si>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</si>
  <si>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</si>
  <si>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</si>
  <si>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</si>
  <si>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</si>
  <si>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</si>
  <si>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</si>
  <si>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</si>
  <si>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</si>
  <si>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</si>
  <si>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</si>
  <si>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</si>
  <si>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</si>
  <si>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</si>
  <si>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</si>
  <si>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</si>
  <si>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</si>
  <si>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</si>
  <si>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</si>
  <si>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</si>
  <si>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</si>
  <si>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</si>
  <si>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</si>
  <si>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</si>
  <si>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</si>
  <si>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</si>
  <si>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</si>
  <si>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</si>
  <si>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</si>
  <si>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</si>
  <si>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</si>
  <si>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</si>
  <si>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</si>
  <si>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</si>
  <si>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</si>
  <si>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</si>
  <si>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</si>
  <si>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</si>
  <si>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</si>
  <si>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</si>
  <si>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</si>
  <si>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</si>
  <si>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</si>
  <si>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</si>
  <si>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</si>
  <si>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</si>
  <si>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</si>
  <si>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</si>
  <si>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</si>
  <si>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</si>
  <si>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</si>
  <si>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</si>
  <si>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</si>
  <si>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</si>
  <si>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</si>
  <si>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</si>
  <si>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</si>
  <si>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</si>
  <si>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</si>
  <si>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</si>
  <si>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</si>
  <si>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</si>
  <si>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</si>
  <si>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</si>
  <si>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</si>
  <si>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</si>
  <si>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</si>
  <si>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</si>
  <si>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</si>
  <si>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</si>
  <si>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</si>
  <si>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</si>
  <si>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</si>
  <si>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</si>
  <si>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</si>
  <si>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</si>
  <si>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</si>
  <si>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</si>
  <si>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</si>
  <si>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</si>
  <si>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</si>
  <si>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</si>
  <si>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</si>
  <si>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</si>
  <si>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</si>
  <si>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</si>
  <si>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</si>
  <si>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</si>
  <si>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</si>
  <si>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</si>
  <si>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</si>
  <si>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</si>
  <si>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</si>
  <si>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</si>
  <si>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</si>
  <si>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</si>
  <si>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</si>
  <si>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</si>
  <si>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</si>
  <si>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</si>
  <si>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</si>
  <si>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</si>
  <si>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</si>
  <si>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</si>
  <si>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</si>
  <si>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</si>
  <si>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</si>
  <si>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</si>
  <si>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</si>
  <si>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</si>
  <si>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</si>
  <si>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</si>
  <si>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</si>
  <si>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</si>
  <si>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</si>
  <si>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</si>
  <si>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</si>
  <si>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</si>
  <si>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</si>
  <si>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</si>
  <si>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</si>
  <si>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</si>
  <si>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</si>
  <si>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</si>
  <si>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</si>
  <si>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</si>
  <si>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</si>
  <si>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</si>
  <si>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</si>
  <si>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</si>
  <si>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</si>
  <si>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</si>
  <si>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</si>
  <si>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</si>
  <si>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</si>
  <si>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</si>
  <si>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</si>
  <si>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</si>
  <si>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</si>
  <si>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</si>
  <si>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</si>
  <si>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</si>
  <si>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</si>
  <si>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</si>
  <si>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</si>
  <si>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</si>
  <si>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</si>
  <si>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</si>
  <si>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</si>
  <si>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</si>
  <si>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</si>
  <si>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</si>
  <si>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</si>
  <si>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</si>
  <si>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</si>
  <si>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</si>
  <si>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</si>
  <si>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</si>
  <si>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</si>
  <si>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</si>
  <si>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</si>
  <si>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</si>
  <si>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</si>
  <si>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</si>
  <si>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</si>
  <si>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</si>
  <si>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</si>
  <si>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</si>
  <si>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</si>
  <si>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</si>
  <si>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</si>
  <si>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</si>
  <si>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</si>
  <si>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</si>
  <si>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</si>
  <si>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</si>
  <si>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</si>
  <si>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</si>
  <si>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</si>
  <si>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</si>
  <si>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</si>
  <si>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</si>
  <si>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</si>
  <si>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</si>
  <si>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</si>
  <si>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</si>
  <si>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</si>
  <si>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</si>
  <si>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</si>
  <si>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</si>
  <si>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</si>
  <si>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</si>
  <si>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</si>
  <si>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</si>
  <si>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</si>
  <si>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</si>
  <si>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</si>
  <si>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</si>
  <si>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</si>
  <si>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</si>
  <si>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</si>
  <si>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</si>
  <si>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</si>
  <si>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</si>
  <si>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</si>
  <si>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</si>
  <si>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</si>
  <si>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</si>
  <si>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</si>
  <si>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</si>
  <si>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</si>
  <si>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</si>
  <si>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</si>
  <si>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</si>
  <si>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</si>
  <si>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</si>
  <si>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</si>
  <si>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</si>
  <si>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</si>
  <si>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</si>
  <si>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</si>
  <si>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</si>
  <si>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</si>
  <si>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</si>
  <si>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</si>
  <si>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</si>
  <si>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</si>
  <si>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</si>
  <si>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</si>
  <si>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</si>
  <si>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</si>
  <si>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</si>
  <si>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</si>
  <si>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</si>
  <si>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</si>
  <si>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</si>
  <si>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</si>
  <si>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</si>
  <si>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</si>
  <si>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</si>
  <si>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</si>
  <si>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</si>
  <si>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</si>
  <si>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</si>
  <si>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</si>
  <si>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</si>
  <si>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</si>
  <si>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</si>
  <si>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</si>
  <si>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</si>
  <si>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</si>
  <si>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</si>
  <si>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</si>
  <si>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</si>
  <si>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</si>
  <si>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</si>
  <si>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</si>
  <si>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</si>
  <si>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</si>
  <si>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</si>
  <si>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</si>
  <si>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</si>
  <si>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</si>
  <si>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</si>
  <si>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</si>
  <si>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</si>
  <si>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</si>
  <si>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</si>
  <si>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</si>
  <si>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</si>
  <si>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</si>
  <si>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</si>
  <si>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</si>
  <si>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</si>
  <si>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</si>
  <si>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</si>
  <si>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</si>
  <si>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</si>
  <si>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</si>
  <si>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</si>
  <si>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</si>
  <si>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</si>
  <si>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</si>
  <si>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</si>
  <si>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</si>
  <si>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</si>
  <si>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</si>
  <si>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</si>
  <si>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</si>
  <si>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</si>
  <si>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</si>
  <si>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</si>
  <si>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</si>
  <si>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</si>
  <si>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</si>
  <si>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</si>
  <si>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</si>
  <si>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</si>
  <si>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</si>
  <si>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</si>
  <si>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</si>
  <si>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</si>
  <si>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</si>
  <si>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</si>
  <si>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</si>
  <si>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</si>
  <si>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</si>
  <si>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</si>
  <si>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</si>
  <si>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</si>
  <si>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</si>
  <si>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</si>
  <si>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</si>
  <si>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</si>
  <si>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</si>
  <si>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</si>
  <si>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</si>
  <si>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</si>
  <si>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</si>
  <si>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</si>
  <si>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</si>
  <si>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</si>
  <si>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</si>
  <si>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</si>
  <si>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</si>
  <si>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</si>
  <si>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</si>
  <si>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</si>
  <si>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</si>
  <si>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</si>
  <si>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</si>
  <si>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</si>
  <si>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</si>
  <si>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</si>
  <si>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</si>
  <si>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</si>
  <si>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</si>
  <si>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</si>
  <si>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</si>
  <si>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</si>
  <si>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</si>
  <si>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</si>
  <si>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</si>
  <si>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</si>
  <si>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</si>
  <si>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</si>
  <si>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</si>
  <si>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</si>
  <si>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</si>
  <si>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</si>
  <si>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</si>
  <si>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</si>
  <si>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</si>
  <si>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</si>
  <si>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</si>
  <si>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</si>
  <si>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</si>
  <si>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</si>
  <si>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</si>
  <si>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</si>
  <si>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</si>
  <si>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</si>
  <si>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</si>
  <si>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</si>
  <si>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</si>
  <si>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</si>
  <si>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</si>
  <si>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</si>
  <si>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</si>
  <si>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</si>
  <si>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</si>
  <si>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</si>
  <si>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</si>
  <si>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</si>
  <si>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</si>
  <si>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</si>
  <si>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</si>
  <si>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</si>
  <si>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</si>
  <si>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</si>
  <si>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</si>
  <si>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</si>
  <si>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</si>
  <si>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</si>
  <si>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</si>
  <si>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</si>
  <si>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</si>
  <si>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</si>
  <si>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</si>
  <si>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</si>
  <si>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</si>
  <si>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</si>
  <si>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</si>
  <si>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</si>
  <si>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</si>
  <si>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</si>
  <si>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</si>
  <si>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</si>
  <si>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</si>
  <si>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</si>
  <si>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</si>
  <si>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</si>
  <si>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</si>
  <si>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</si>
  <si>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</si>
  <si>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</si>
  <si>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</si>
  <si>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</si>
  <si>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</si>
  <si>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</si>
  <si>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</si>
  <si>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</si>
  <si>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</si>
  <si>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</si>
  <si>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</si>
  <si>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</si>
  <si>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</si>
  <si>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</si>
  <si>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</si>
  <si>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</si>
  <si>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</si>
  <si>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</si>
  <si>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</si>
  <si>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</si>
  <si>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</si>
  <si>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</si>
  <si>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</si>
  <si>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</si>
  <si>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</si>
  <si>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</si>
  <si>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</si>
  <si>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</si>
  <si>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</si>
  <si>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</si>
  <si>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</si>
  <si>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</si>
  <si>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</si>
  <si>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</si>
  <si>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</si>
  <si>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</si>
  <si>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</si>
  <si>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</si>
  <si>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</si>
  <si>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</si>
  <si>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</si>
  <si>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</si>
  <si>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</si>
  <si>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</si>
  <si>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</si>
  <si>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</si>
  <si>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</si>
  <si>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</si>
  <si>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</si>
  <si>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</si>
  <si>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</si>
  <si>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</si>
  <si>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</si>
  <si>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</si>
  <si>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</si>
  <si>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</si>
  <si>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</si>
  <si>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</si>
  <si>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</si>
  <si>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</si>
  <si>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</si>
  <si>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</si>
  <si>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</si>
  <si>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</si>
  <si>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</si>
  <si>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</si>
  <si>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</si>
  <si>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</si>
  <si>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</si>
  <si>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</si>
  <si>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</si>
  <si>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</si>
  <si>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</si>
  <si>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</si>
  <si>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</si>
  <si>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</si>
  <si>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</si>
  <si>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</si>
  <si>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</si>
  <si>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</si>
  <si>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</si>
  <si>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</si>
  <si>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</si>
  <si>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</si>
  <si>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</si>
  <si>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</si>
  <si>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</si>
  <si>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</si>
  <si>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</si>
  <si>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</si>
  <si>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</si>
  <si>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</si>
  <si>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</si>
  <si>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</si>
  <si>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</si>
  <si>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</si>
  <si>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</si>
  <si>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</si>
  <si>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</si>
  <si>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</si>
  <si>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</si>
  <si>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</si>
  <si>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</si>
  <si>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</si>
  <si>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</si>
  <si>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</si>
  <si>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</si>
  <si>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</si>
  <si>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</si>
  <si>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</si>
  <si>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</si>
  <si>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</si>
  <si>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</si>
  <si>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</si>
  <si>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</si>
  <si>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</si>
  <si>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</si>
  <si>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</si>
  <si>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</si>
  <si>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</si>
  <si>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</si>
  <si>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</si>
  <si>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</si>
  <si>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</si>
  <si>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</si>
  <si>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</si>
  <si>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</si>
  <si>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</si>
  <si>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</si>
  <si>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</si>
  <si>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</si>
  <si>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</si>
  <si>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</si>
  <si>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</si>
  <si>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</si>
  <si>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</si>
  <si>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</si>
  <si>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</si>
  <si>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</si>
  <si>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</si>
  <si>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</si>
  <si>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</si>
  <si>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</si>
  <si>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</si>
  <si>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</si>
  <si>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</si>
  <si>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</si>
  <si>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</si>
  <si>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</si>
  <si>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</si>
  <si>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</si>
  <si>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</si>
  <si>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</si>
  <si>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</si>
  <si>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</si>
  <si>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</si>
  <si>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</si>
  <si>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</si>
  <si>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</si>
  <si>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</si>
  <si>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</si>
  <si>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</si>
  <si>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</si>
  <si>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</si>
  <si>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</si>
  <si>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</si>
  <si>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</si>
  <si>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</si>
  <si>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</si>
  <si>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</si>
  <si>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</si>
  <si>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</si>
  <si>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</si>
  <si>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</si>
  <si>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</si>
  <si>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</si>
  <si>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</si>
  <si>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</si>
  <si>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</si>
  <si>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</si>
  <si>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</si>
  <si>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</si>
  <si>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</si>
  <si>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</si>
  <si>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</si>
  <si>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</si>
  <si>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</si>
  <si>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</si>
  <si>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</si>
  <si>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</si>
  <si>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</si>
  <si>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</si>
  <si>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</si>
  <si>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</si>
  <si>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</si>
  <si>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</si>
  <si>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</si>
  <si>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</si>
  <si>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</si>
  <si>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</si>
  <si>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</si>
  <si>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</si>
  <si>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</si>
  <si>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</si>
  <si>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</si>
  <si>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</si>
  <si>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</si>
  <si>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</si>
  <si>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</si>
  <si>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</si>
  <si>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</si>
  <si>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</si>
  <si>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</si>
  <si>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</si>
  <si>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</si>
  <si>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</si>
  <si>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</si>
  <si>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</si>
  <si>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</si>
  <si>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</si>
  <si>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</si>
  <si>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</si>
  <si>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</si>
  <si>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</si>
  <si>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</si>
  <si>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</si>
  <si>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</si>
  <si>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</si>
  <si>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</si>
  <si>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</si>
  <si>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</si>
  <si>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</si>
  <si>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</si>
  <si>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</si>
  <si>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</si>
  <si>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</si>
  <si>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</si>
  <si>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</si>
  <si>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</si>
  <si>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</si>
  <si>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</si>
  <si>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</si>
  <si>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</si>
  <si>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</si>
  <si>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</si>
  <si>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</si>
  <si>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</si>
  <si>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</si>
  <si>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</si>
  <si>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</si>
  <si>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</si>
  <si>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</si>
  <si>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</si>
  <si>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</si>
  <si>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</si>
  <si>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</si>
  <si>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</si>
  <si>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</si>
  <si>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</si>
  <si>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</si>
  <si>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</si>
  <si>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</si>
  <si>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</si>
  <si>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</si>
  <si>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</si>
  <si>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</si>
  <si>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</si>
  <si>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</si>
  <si>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</si>
  <si>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</si>
  <si>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</si>
  <si>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</si>
  <si>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</si>
  <si>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</si>
  <si>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</si>
  <si>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</si>
  <si>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</si>
  <si>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</si>
  <si>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</si>
  <si>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</si>
  <si>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</si>
  <si>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</si>
  <si>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</si>
  <si>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</si>
  <si>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</si>
  <si>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</si>
  <si>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</si>
  <si>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</si>
  <si>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</si>
  <si>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</si>
  <si>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</si>
  <si>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</si>
  <si>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</si>
  <si>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</si>
  <si>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</si>
  <si>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</si>
  <si>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</si>
  <si>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</si>
  <si>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</si>
  <si>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</si>
  <si>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</si>
  <si>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</si>
  <si>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</si>
  <si>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</si>
  <si>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</si>
  <si>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</si>
  <si>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</si>
  <si>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</si>
  <si>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</si>
  <si>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</si>
  <si>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</si>
  <si>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</si>
  <si>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</si>
  <si>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</si>
  <si>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</si>
  <si>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</si>
  <si>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</si>
  <si>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</si>
  <si>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</si>
  <si>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</si>
  <si>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</si>
  <si>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</si>
  <si>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</si>
  <si>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</si>
  <si>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</si>
  <si>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</si>
  <si>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</si>
  <si>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</si>
  <si>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</si>
  <si>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</si>
  <si>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</si>
  <si>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</si>
  <si>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</si>
  <si>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</si>
  <si>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</si>
  <si>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</si>
  <si>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</si>
  <si>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</si>
  <si>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</si>
  <si>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</si>
  <si>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</si>
  <si>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</si>
  <si>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</si>
  <si>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</si>
  <si>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</si>
  <si>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</si>
  <si>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</si>
  <si>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</si>
  <si>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</si>
  <si>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</si>
  <si>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</si>
  <si>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</si>
  <si>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</si>
  <si>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</si>
  <si>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</si>
  <si>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</si>
  <si>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</si>
  <si>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</si>
  <si>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</si>
  <si>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</si>
  <si>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</si>
  <si>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</si>
  <si>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</si>
  <si>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</si>
  <si>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</si>
  <si>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</si>
  <si>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</si>
  <si>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</si>
  <si>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</si>
  <si>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</si>
  <si>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</si>
  <si>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</si>
  <si>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</si>
  <si>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</si>
  <si>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</si>
  <si>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</si>
  <si>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</si>
  <si>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</si>
  <si>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</si>
  <si>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</si>
  <si>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</si>
  <si>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</si>
  <si>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</si>
  <si>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</si>
  <si>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</si>
  <si>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</si>
  <si>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</si>
  <si>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</si>
  <si>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</si>
  <si>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</si>
  <si>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</si>
  <si>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</si>
  <si>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</si>
  <si>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</si>
  <si>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</si>
  <si>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</si>
  <si>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</si>
  <si>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</si>
  <si>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</si>
  <si>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</si>
  <si>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</si>
  <si>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</si>
  <si>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</si>
  <si>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</si>
  <si>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</si>
  <si>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</si>
  <si>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</si>
  <si>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</si>
  <si>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</si>
  <si>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</si>
  <si>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</si>
  <si>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</si>
  <si>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</si>
  <si>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</si>
  <si>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</si>
  <si>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</si>
  <si>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</si>
  <si>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</si>
  <si>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</si>
  <si>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</si>
  <si>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</si>
  <si>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</si>
  <si>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</si>
  <si>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</si>
  <si>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</si>
  <si>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</si>
  <si>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</si>
  <si>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</si>
  <si>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</si>
  <si>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</si>
  <si>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</si>
  <si>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</si>
  <si>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</si>
  <si>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</si>
  <si>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</si>
  <si>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</si>
  <si>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</si>
  <si>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</si>
  <si>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</si>
  <si>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</si>
  <si>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</si>
  <si>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</si>
  <si>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</si>
  <si>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</si>
  <si>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</si>
  <si>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</si>
  <si>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</si>
  <si>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</si>
  <si>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</si>
  <si>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</si>
  <si>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</si>
  <si>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</si>
  <si>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</si>
  <si>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</si>
  <si>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</si>
  <si>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</si>
  <si>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</si>
  <si>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</si>
  <si>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</si>
  <si>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</si>
  <si>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</si>
  <si>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</si>
  <si>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</si>
  <si>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</si>
  <si>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</si>
  <si>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</si>
  <si>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</si>
  <si>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</si>
  <si>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</si>
  <si>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</si>
  <si>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</si>
  <si>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</si>
  <si>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</si>
  <si>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</si>
  <si>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</si>
  <si>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</si>
  <si>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</si>
  <si>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</si>
  <si>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</si>
  <si>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</si>
  <si>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</si>
  <si>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</si>
  <si>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</si>
  <si>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</si>
  <si>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</si>
  <si>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</si>
  <si>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</si>
  <si>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</si>
  <si>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</si>
  <si>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</si>
  <si>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</si>
  <si>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</si>
  <si>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</si>
  <si>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</si>
  <si>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</si>
  <si>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</si>
  <si>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</si>
  <si>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</si>
  <si>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</si>
  <si>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</si>
  <si>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</si>
  <si>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</si>
  <si>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</si>
  <si>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</si>
  <si>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</si>
  <si>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</si>
  <si>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</si>
  <si>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</si>
  <si>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</si>
  <si>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</si>
  <si>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</si>
  <si>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</si>
  <si>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</si>
  <si>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</si>
  <si>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</si>
  <si>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</si>
  <si>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</si>
  <si>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</si>
  <si>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</si>
  <si>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</si>
  <si>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</si>
  <si>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</si>
  <si>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</si>
  <si>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</si>
  <si>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</si>
  <si>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</si>
  <si>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</si>
  <si>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</si>
  <si>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</si>
  <si>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</si>
  <si>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</si>
  <si>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</si>
  <si>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</si>
  <si>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</si>
  <si>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</si>
  <si>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</si>
  <si>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</si>
  <si>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</si>
  <si>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</si>
  <si>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</si>
  <si>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</si>
  <si>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</si>
  <si>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</si>
  <si>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</si>
  <si>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</si>
  <si>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</si>
  <si>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</si>
  <si>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</si>
  <si>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</si>
  <si>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</si>
  <si>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</si>
  <si>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</si>
  <si>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</si>
  <si>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</si>
  <si>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</si>
  <si>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</si>
  <si>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</si>
  <si>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</si>
  <si>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</si>
  <si>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</si>
  <si>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</si>
  <si>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</si>
  <si>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</si>
  <si>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</si>
  <si>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</si>
  <si>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</si>
  <si>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</si>
  <si>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</si>
  <si>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</si>
  <si>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</si>
  <si>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</si>
  <si>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</si>
  <si>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</si>
  <si>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</si>
  <si>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</si>
  <si>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</si>
  <si>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</si>
  <si>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</si>
  <si>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</si>
  <si>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</si>
  <si>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</si>
  <si>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</si>
  <si>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</si>
  <si>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</si>
  <si>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</si>
  <si>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</si>
  <si>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</si>
  <si>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</si>
  <si>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</si>
  <si>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</si>
  <si>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</si>
  <si>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</si>
  <si>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</si>
  <si>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</si>
  <si>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</si>
  <si>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</si>
  <si>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</si>
  <si>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</si>
  <si>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</si>
  <si>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</si>
  <si>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</si>
  <si>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</si>
  <si>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</si>
  <si>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</si>
  <si>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</si>
  <si>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</si>
  <si>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</si>
  <si>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</si>
  <si>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</si>
  <si>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</si>
  <si>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</si>
  <si>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</si>
  <si>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</si>
  <si>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</si>
  <si>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</si>
  <si>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</si>
  <si>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</si>
  <si>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</si>
  <si>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</si>
  <si>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</si>
  <si>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</si>
  <si>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</si>
  <si>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</si>
  <si>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</si>
  <si>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</si>
  <si>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</si>
  <si>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</si>
  <si>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</si>
  <si>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</si>
  <si>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</si>
  <si>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</si>
  <si>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</si>
  <si>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</si>
  <si>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</si>
  <si>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</si>
  <si>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</si>
  <si>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</si>
  <si>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</si>
  <si>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</si>
  <si>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</si>
  <si>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</si>
  <si>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</si>
  <si>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</si>
  <si>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</si>
  <si>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</si>
  <si>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</si>
  <si>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</si>
  <si>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</si>
  <si>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</si>
  <si>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</si>
  <si>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</si>
  <si>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</si>
  <si>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</si>
  <si>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</si>
  <si>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</si>
  <si>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</si>
  <si>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</si>
  <si>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</si>
  <si>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</si>
  <si>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</si>
  <si>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</si>
  <si>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</si>
  <si>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</si>
  <si>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</si>
  <si>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</si>
  <si>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</si>
  <si>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</si>
  <si>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</si>
  <si>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</si>
  <si>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</si>
  <si>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</si>
  <si>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</si>
  <si>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</si>
  <si>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</si>
  <si>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</si>
  <si>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</si>
  <si>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</si>
  <si>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</si>
  <si>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</si>
  <si>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</si>
  <si>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</si>
  <si>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</si>
  <si>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</si>
  <si>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</si>
  <si>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</si>
  <si>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</si>
  <si>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</si>
  <si>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</si>
  <si>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</si>
  <si>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</si>
  <si>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</si>
  <si>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</si>
  <si>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</si>
  <si>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</si>
  <si>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</si>
  <si>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</si>
  <si>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</si>
  <si>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</si>
  <si>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</si>
  <si>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</si>
  <si>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</si>
  <si>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</si>
  <si>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</si>
  <si>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</si>
  <si>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</si>
  <si>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</si>
  <si>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</si>
  <si>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</si>
  <si>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</si>
  <si>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</si>
  <si>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</si>
  <si>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</si>
  <si>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</si>
  <si>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</si>
  <si>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</si>
  <si>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</si>
  <si>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</si>
  <si>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</si>
  <si>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</si>
  <si>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</si>
  <si>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</si>
  <si>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</si>
  <si>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</si>
  <si>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</si>
  <si>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</si>
  <si>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</si>
  <si>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</si>
  <si>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</si>
  <si>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</si>
  <si>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</si>
  <si>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</si>
  <si>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</si>
  <si>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</si>
  <si>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</si>
  <si>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</si>
  <si>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</si>
  <si>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</si>
  <si>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</si>
  <si>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</si>
  <si>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</si>
  <si>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</si>
  <si>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</si>
  <si>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</si>
  <si>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</si>
  <si>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</si>
  <si>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</si>
  <si>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</si>
  <si>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</si>
  <si>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</si>
  <si>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</si>
  <si>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</si>
  <si>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</si>
  <si>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</si>
  <si>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</si>
  <si>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</si>
  <si>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</si>
  <si>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</si>
  <si>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</si>
  <si>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</si>
  <si>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</si>
  <si>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</si>
  <si>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</si>
  <si>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</si>
  <si>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</si>
  <si>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</si>
  <si>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</si>
  <si>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</si>
  <si>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</si>
  <si>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</si>
  <si>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</si>
  <si>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</si>
  <si>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</si>
  <si>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</si>
  <si>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</si>
  <si>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</si>
  <si>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</si>
  <si>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</si>
  <si>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</si>
  <si>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</si>
  <si>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</si>
  <si>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</si>
  <si>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</si>
  <si>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</si>
  <si>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</si>
  <si>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</si>
  <si>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</si>
  <si>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</si>
  <si>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</si>
  <si>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</si>
  <si>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</si>
  <si>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</si>
  <si>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</si>
  <si>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</si>
  <si>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</si>
  <si>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</si>
  <si>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</si>
  <si>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</si>
  <si>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</si>
  <si>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</si>
  <si>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</si>
  <si>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</si>
  <si>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</si>
  <si>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</si>
  <si>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</si>
  <si>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</si>
  <si>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</si>
  <si>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</si>
  <si>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</si>
  <si>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</si>
  <si>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</si>
  <si>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</si>
  <si>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</si>
  <si>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</si>
  <si>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</si>
  <si>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</si>
  <si>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</si>
  <si>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</si>
  <si>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</si>
  <si>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</si>
  <si>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</si>
  <si>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</si>
  <si>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</si>
  <si>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</si>
  <si>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</si>
  <si>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</si>
  <si>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</si>
  <si>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</si>
  <si>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</si>
  <si>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</si>
  <si>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</si>
  <si>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</si>
  <si>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</si>
  <si>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</si>
  <si>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</si>
  <si>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</si>
  <si>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</si>
  <si>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</si>
  <si>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</si>
  <si>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</si>
  <si>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</si>
  <si>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</si>
  <si>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</si>
  <si>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</si>
  <si>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</si>
  <si>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</si>
  <si>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</si>
  <si>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</si>
  <si>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</si>
  <si>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</si>
  <si>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</si>
  <si>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</si>
  <si>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</si>
  <si>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</si>
  <si>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</si>
  <si>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</si>
  <si>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</si>
  <si>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</si>
  <si>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</si>
  <si>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</si>
  <si>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</si>
  <si>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</si>
  <si>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</si>
  <si>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</si>
  <si>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</si>
  <si>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</si>
  <si>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</si>
  <si>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</si>
  <si>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</si>
  <si>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</si>
  <si>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</si>
  <si>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</si>
  <si>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</si>
  <si>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</si>
  <si>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</si>
  <si>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</si>
  <si>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</si>
  <si>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</si>
  <si>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</si>
  <si>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</si>
  <si>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</si>
  <si>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</si>
  <si>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</si>
  <si>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</si>
  <si>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</si>
  <si>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</si>
  <si>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</si>
  <si>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</si>
  <si>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</si>
  <si>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</si>
  <si>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</si>
  <si>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</si>
  <si>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</si>
  <si>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</si>
  <si>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</si>
  <si>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</si>
  <si>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</si>
  <si>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</si>
  <si>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</si>
  <si>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</si>
  <si>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</si>
  <si>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</si>
  <si>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</si>
  <si>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</si>
  <si>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</si>
  <si>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</si>
  <si>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</si>
  <si>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</si>
  <si>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</si>
  <si>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</si>
  <si>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</si>
  <si>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</si>
  <si>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</si>
  <si>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</si>
  <si>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</si>
  <si>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</si>
  <si>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</si>
  <si>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</si>
  <si>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</si>
  <si>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</si>
  <si>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</si>
  <si>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</si>
  <si>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</si>
  <si>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</si>
  <si>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</si>
  <si>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</si>
  <si>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</si>
  <si>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</si>
  <si>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</si>
  <si>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</si>
  <si>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</si>
  <si>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</si>
  <si>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</si>
  <si>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</si>
  <si>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</si>
  <si>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</si>
  <si>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</si>
  <si>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</si>
  <si>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</si>
  <si>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</si>
  <si>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</si>
  <si>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</si>
  <si>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</si>
  <si>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</si>
  <si>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</si>
  <si>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</si>
  <si>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</si>
  <si>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</si>
  <si>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</si>
  <si>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</si>
  <si>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</si>
  <si>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</si>
  <si>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</si>
  <si>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</si>
  <si>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</si>
  <si>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</si>
  <si>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</si>
  <si>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</si>
  <si>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</si>
  <si>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</si>
  <si>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</si>
  <si>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</si>
  <si>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</si>
  <si>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</si>
  <si>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</si>
  <si>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</si>
  <si>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</si>
  <si>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</si>
  <si>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</si>
  <si>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</si>
  <si>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</si>
  <si>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</si>
  <si>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</si>
  <si>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</si>
  <si>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</si>
  <si>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</si>
  <si>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</si>
  <si>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</si>
  <si>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</si>
  <si>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</si>
  <si>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</si>
  <si>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</si>
  <si>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</si>
  <si>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</si>
  <si>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</si>
  <si>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</si>
  <si>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</si>
  <si>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</si>
  <si>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</si>
  <si>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</si>
  <si>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</si>
  <si>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</si>
  <si>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</si>
  <si>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</si>
  <si>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</si>
  <si>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</si>
  <si>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</si>
  <si>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</si>
  <si>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</si>
  <si>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</si>
  <si>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</si>
  <si>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</si>
  <si>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</si>
  <si>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</si>
  <si>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</si>
  <si>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</si>
  <si>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</si>
  <si>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</si>
  <si>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</si>
  <si>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</si>
  <si>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</si>
  <si>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</si>
  <si>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</si>
  <si>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</si>
  <si>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</si>
  <si>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</si>
  <si>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</si>
  <si>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</si>
  <si>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</si>
  <si>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</si>
  <si>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</si>
  <si>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</si>
  <si>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</si>
  <si>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</si>
  <si>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</si>
  <si>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</si>
  <si>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</si>
  <si>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</si>
  <si>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</si>
  <si>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</si>
  <si>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</si>
  <si>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</si>
  <si>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</si>
  <si>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</si>
  <si>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</si>
  <si>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</si>
  <si>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</si>
  <si>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</si>
  <si>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</si>
  <si>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</si>
  <si>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</si>
  <si>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</si>
  <si>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</si>
  <si>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</si>
  <si>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</si>
  <si>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</si>
  <si>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</si>
  <si>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</si>
  <si>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</si>
  <si>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</si>
  <si>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</si>
  <si>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</si>
  <si>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</si>
  <si>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</si>
  <si>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</si>
  <si>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</si>
  <si>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</si>
  <si>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</si>
  <si>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</si>
  <si>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</si>
  <si>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</si>
  <si>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</si>
  <si>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</si>
  <si>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</si>
  <si>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</si>
  <si>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</si>
  <si>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</si>
  <si>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</si>
  <si>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</si>
  <si>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</si>
  <si>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</si>
  <si>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</si>
  <si>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</si>
  <si>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</si>
  <si>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</si>
  <si>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</si>
  <si>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</si>
  <si>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</si>
  <si>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</si>
  <si>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</si>
  <si>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</si>
  <si>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</si>
  <si>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</si>
  <si>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</si>
  <si>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</si>
  <si>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</si>
  <si>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</si>
  <si>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</si>
  <si>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</si>
  <si>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</si>
  <si>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</si>
  <si>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</si>
  <si>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</si>
  <si>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</si>
  <si>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</si>
  <si>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</si>
  <si>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</si>
  <si>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</si>
  <si>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</si>
  <si>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</si>
  <si>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</si>
  <si>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</si>
  <si>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</si>
  <si>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</si>
  <si>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</si>
  <si>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</si>
  <si>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</si>
  <si>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</si>
  <si>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</si>
  <si>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</si>
  <si>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</si>
  <si>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</si>
  <si>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</si>
  <si>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</si>
  <si>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</si>
  <si>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</si>
  <si>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</si>
  <si>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</si>
  <si>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</si>
  <si>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</si>
  <si>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</si>
  <si>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</si>
  <si>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</si>
  <si>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</si>
  <si>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</si>
  <si>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</si>
  <si>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</si>
  <si>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</si>
  <si>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</si>
  <si>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</si>
  <si>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</si>
  <si>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</si>
  <si>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</si>
  <si>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</si>
  <si>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</si>
  <si>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</si>
  <si>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</si>
  <si>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</si>
  <si>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</si>
  <si>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</si>
  <si>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</si>
  <si>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</si>
  <si>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</si>
  <si>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</si>
  <si>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</si>
  <si>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</si>
  <si>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</si>
  <si>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</si>
  <si>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</si>
  <si>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</si>
  <si>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</si>
  <si>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</si>
  <si>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</si>
  <si>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</si>
  <si>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</si>
  <si>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</si>
  <si>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</si>
  <si>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</si>
  <si>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</si>
  <si>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</si>
  <si>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</si>
  <si>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</si>
  <si>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</si>
  <si>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</si>
  <si>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</si>
  <si>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</si>
  <si>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</si>
  <si>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</si>
  <si>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</si>
  <si>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</si>
  <si>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</si>
  <si>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</si>
  <si>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</si>
  <si>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</si>
  <si>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</si>
  <si>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</si>
  <si>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</si>
  <si>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</si>
  <si>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</si>
  <si>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</si>
  <si>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</si>
  <si>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</si>
  <si>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</si>
  <si>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</si>
  <si>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</si>
  <si>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</si>
  <si>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</si>
  <si>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</si>
  <si>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</si>
  <si>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</si>
  <si>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</si>
  <si>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</si>
  <si>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</si>
  <si>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</si>
  <si>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</si>
  <si>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</si>
  <si>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</si>
  <si>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</si>
  <si>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</si>
  <si>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</si>
  <si>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</si>
  <si>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</si>
  <si>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</si>
  <si>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</si>
  <si>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</si>
  <si>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</si>
  <si>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</si>
  <si>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</si>
  <si>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</si>
  <si>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</si>
  <si>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</si>
  <si>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</si>
  <si>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</si>
  <si>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</si>
  <si>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</si>
  <si>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</si>
  <si>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</si>
  <si>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</si>
  <si>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</si>
  <si>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</si>
  <si>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</si>
  <si>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</si>
  <si>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</si>
  <si>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</si>
  <si>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</si>
  <si>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</si>
  <si>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</si>
  <si>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</si>
  <si>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</si>
  <si>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</si>
  <si>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</si>
  <si>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</si>
  <si>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</si>
  <si>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</si>
  <si>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</si>
  <si>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</si>
  <si>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</si>
  <si>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</si>
  <si>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</si>
  <si>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</si>
  <si>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</si>
  <si>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</si>
  <si>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</si>
  <si>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</si>
  <si>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</si>
  <si>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</si>
  <si>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</si>
  <si>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</si>
  <si>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</si>
  <si>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</si>
  <si>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</si>
  <si>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</si>
  <si>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</si>
  <si>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</si>
  <si>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</si>
  <si>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</si>
  <si>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</si>
  <si>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</si>
  <si>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</si>
  <si>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</si>
  <si>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</si>
  <si>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</si>
  <si>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</si>
  <si>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</si>
  <si>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</si>
  <si>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</si>
  <si>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</si>
  <si>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</si>
  <si>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</si>
  <si>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</si>
  <si>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</si>
  <si>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</si>
  <si>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</si>
  <si>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</si>
  <si>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</si>
  <si>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</si>
  <si>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</si>
  <si>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</si>
  <si>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</si>
  <si>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</si>
  <si>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</si>
  <si>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</si>
  <si>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</si>
  <si>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</si>
  <si>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</si>
  <si>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</si>
  <si>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</si>
  <si>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</si>
  <si>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</si>
  <si>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</si>
  <si>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</si>
  <si>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</si>
  <si>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</si>
  <si>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</si>
  <si>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</si>
  <si>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</si>
  <si>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</si>
  <si>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</si>
  <si>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</si>
  <si>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</si>
  <si>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</si>
  <si>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</si>
  <si>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</si>
  <si>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</si>
  <si>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</si>
  <si>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</si>
  <si>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</si>
  <si>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</si>
  <si>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</si>
  <si>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</si>
  <si>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</si>
  <si>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</si>
  <si>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</si>
  <si>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</si>
  <si>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</si>
  <si>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</si>
  <si>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</si>
  <si>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</si>
  <si>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</si>
  <si>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</si>
  <si>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</si>
  <si>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</si>
  <si>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</si>
  <si>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</si>
  <si>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</si>
  <si>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</si>
  <si>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</si>
  <si>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</si>
  <si>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</si>
  <si>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</si>
  <si>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</si>
  <si>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</si>
  <si>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</si>
  <si>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</si>
  <si>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</si>
  <si>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</si>
  <si>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</si>
  <si>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</si>
  <si>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</si>
  <si>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</si>
  <si>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</si>
  <si>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</si>
  <si>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</si>
  <si>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</si>
  <si>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</si>
  <si>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</si>
  <si>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</si>
  <si>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</si>
  <si>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</si>
  <si>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</si>
  <si>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</si>
  <si>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</si>
  <si>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</si>
  <si>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</si>
  <si>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</si>
  <si>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</si>
  <si>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</si>
  <si>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</si>
  <si>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</si>
  <si>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</si>
  <si>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</si>
  <si>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</si>
  <si>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</si>
  <si>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</si>
  <si>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</si>
  <si>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</si>
  <si>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</si>
  <si>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</si>
  <si>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</si>
  <si>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</si>
  <si>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</si>
  <si>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</si>
  <si>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</si>
  <si>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</si>
  <si>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</si>
  <si>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</si>
  <si>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</si>
  <si>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</si>
  <si>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</si>
  <si>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</si>
  <si>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</si>
  <si>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</si>
  <si>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</si>
  <si>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</si>
  <si>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</si>
  <si>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</si>
  <si>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</si>
  <si>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</si>
  <si>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</si>
  <si>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</si>
  <si>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</si>
  <si>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</si>
  <si>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</si>
  <si>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</si>
  <si>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</si>
  <si>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</si>
  <si>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</si>
  <si>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</si>
  <si>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</si>
  <si>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</si>
  <si>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</si>
  <si>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</si>
  <si>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</si>
  <si>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</si>
  <si>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</si>
  <si>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</si>
  <si>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</si>
  <si>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</si>
  <si>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</si>
  <si>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</si>
  <si>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</si>
  <si>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</si>
  <si>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</si>
  <si>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</si>
  <si>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</si>
  <si>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</si>
  <si>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</si>
  <si>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</si>
  <si>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</si>
  <si>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</si>
  <si>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</si>
  <si>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</si>
  <si>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</si>
  <si>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</si>
  <si>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</si>
  <si>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</si>
  <si>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</si>
  <si>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</si>
  <si>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</si>
  <si>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</si>
  <si>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</si>
  <si>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</si>
  <si>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</si>
  <si>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</si>
  <si>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</si>
  <si>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</si>
  <si>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</si>
  <si>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</si>
  <si>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</si>
  <si>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</si>
  <si>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</si>
  <si>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</si>
  <si>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</si>
  <si>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</si>
  <si>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</si>
  <si>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</si>
  <si>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</si>
  <si>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</si>
  <si>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</si>
  <si>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</si>
  <si>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</si>
  <si>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</si>
  <si>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</si>
  <si>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</si>
  <si>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</si>
  <si>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</si>
  <si>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</si>
  <si>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</si>
  <si>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</si>
  <si>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</si>
  <si>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</si>
  <si>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</si>
  <si>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</si>
  <si>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</si>
  <si>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</si>
  <si>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</si>
  <si>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</si>
  <si>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</si>
  <si>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</si>
  <si>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</si>
  <si>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</si>
  <si>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</si>
  <si>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</si>
  <si>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</si>
  <si>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</si>
  <si>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</si>
  <si>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</si>
  <si>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</si>
  <si>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</si>
  <si>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</si>
  <si>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</si>
  <si>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</si>
  <si>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</si>
  <si>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</si>
  <si>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</si>
  <si>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</si>
  <si>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</si>
  <si>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</si>
  <si>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</si>
  <si>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</si>
  <si>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</si>
  <si>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</si>
  <si>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</si>
  <si>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</si>
  <si>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</si>
  <si>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</si>
  <si>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</si>
  <si>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</si>
  <si>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</si>
  <si>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</si>
  <si>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</si>
  <si>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</si>
  <si>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</si>
  <si>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</si>
  <si>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</si>
  <si>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</si>
  <si>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</si>
  <si>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</si>
  <si>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</si>
  <si>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</si>
  <si>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</si>
  <si>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</si>
  <si>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</si>
  <si>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</si>
  <si>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</si>
  <si>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</si>
  <si>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</si>
  <si>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</si>
  <si>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</si>
  <si>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</si>
  <si>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</si>
  <si>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</si>
  <si>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</si>
  <si>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</si>
  <si>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</si>
  <si>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</si>
  <si>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</si>
  <si>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</si>
  <si>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</si>
  <si>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</si>
  <si>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</si>
  <si>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</si>
  <si>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</si>
  <si>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</si>
  <si>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</si>
  <si>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</si>
  <si>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</si>
  <si>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</si>
  <si>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</si>
  <si>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</si>
  <si>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</si>
  <si>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</si>
  <si>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</si>
  <si>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</si>
  <si>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</si>
  <si>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</si>
  <si>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</si>
  <si>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</si>
  <si>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</si>
  <si>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</si>
  <si>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</si>
  <si>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</si>
  <si>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</si>
  <si>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</si>
  <si>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</si>
  <si>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</si>
  <si>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</si>
  <si>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</si>
  <si>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</si>
  <si>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</si>
  <si>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</si>
  <si>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</si>
  <si>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</si>
  <si>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</si>
  <si>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</si>
  <si>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</si>
  <si>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</si>
  <si>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</si>
  <si>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</si>
  <si>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</si>
  <si>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</si>
  <si>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</si>
  <si>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</si>
  <si>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</si>
  <si>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</si>
  <si>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</si>
  <si>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</si>
  <si>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</si>
  <si>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</si>
  <si>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</si>
  <si>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</si>
  <si>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</si>
  <si>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</si>
  <si>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</si>
  <si>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</si>
  <si>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</si>
  <si>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</si>
  <si>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</si>
  <si>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</si>
  <si>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</si>
  <si>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</si>
  <si>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</si>
  <si>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</si>
  <si>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</si>
  <si>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</si>
  <si>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</si>
  <si>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</si>
  <si>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</si>
  <si>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</si>
  <si>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</si>
  <si>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</si>
  <si>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</si>
  <si>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</si>
  <si>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</si>
  <si>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</si>
  <si>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</si>
  <si>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</si>
  <si>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</si>
  <si>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</si>
  <si>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</si>
  <si>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</si>
  <si>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</si>
  <si>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</si>
  <si>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</si>
  <si>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</si>
  <si>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</si>
  <si>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</si>
  <si>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</si>
  <si>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</si>
  <si>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</si>
  <si>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</si>
  <si>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</si>
  <si>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</si>
  <si>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</si>
  <si>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</si>
  <si>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</si>
  <si>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</si>
  <si>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</si>
  <si>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</si>
  <si>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</si>
  <si>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</si>
  <si>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</si>
  <si>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</si>
  <si>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</si>
  <si>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</si>
  <si>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</si>
  <si>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</si>
  <si>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</si>
  <si>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</si>
  <si>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</si>
  <si>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</si>
  <si>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</si>
  <si>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</si>
  <si>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</si>
  <si>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</si>
  <si>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</si>
  <si>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</si>
  <si>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</si>
  <si>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</si>
  <si>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</si>
  <si>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</si>
  <si>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</si>
  <si>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</si>
  <si>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</si>
  <si>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</si>
  <si>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</si>
  <si>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</si>
  <si>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</si>
  <si>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</si>
  <si>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</si>
  <si>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</si>
  <si>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</si>
  <si>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</si>
  <si>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</si>
  <si>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</si>
  <si>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</si>
  <si>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</si>
  <si>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</si>
  <si>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</si>
  <si>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</si>
  <si>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</si>
  <si>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</si>
  <si>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</si>
  <si>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</si>
  <si>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</si>
  <si>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</si>
  <si>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</si>
  <si>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</si>
  <si>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</si>
  <si>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</si>
  <si>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</si>
  <si>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</si>
  <si>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</si>
  <si>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</si>
  <si>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</si>
  <si>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</si>
  <si>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</si>
  <si>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</si>
  <si>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</si>
  <si>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</si>
  <si>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</si>
  <si>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</si>
  <si>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</si>
  <si>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</si>
  <si>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</si>
  <si>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</si>
  <si>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</si>
  <si>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</si>
  <si>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</si>
  <si>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</si>
  <si>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</si>
  <si>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</si>
  <si>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</si>
  <si>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</si>
  <si>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</si>
  <si>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</si>
  <si>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</si>
  <si>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</si>
  <si>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</si>
  <si>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</si>
  <si>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</si>
  <si>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</si>
  <si>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</si>
  <si>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</si>
  <si>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</si>
  <si>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</si>
  <si>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</si>
  <si>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</si>
  <si>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</si>
  <si>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</si>
  <si>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</si>
  <si>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</si>
  <si>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</si>
  <si>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</si>
  <si>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</si>
  <si>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</si>
  <si>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</si>
  <si>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</si>
  <si>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</si>
  <si>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</si>
  <si>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</si>
  <si>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</si>
  <si>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</si>
  <si>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</si>
  <si>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</si>
  <si>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</si>
  <si>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</si>
  <si>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</si>
  <si>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</si>
  <si>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</si>
  <si>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</si>
  <si>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</si>
  <si>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</si>
  <si>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</si>
  <si>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</si>
  <si>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</si>
  <si>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</si>
  <si>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</si>
  <si>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</si>
  <si>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</si>
  <si>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</si>
  <si>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</si>
  <si>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</si>
  <si>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</si>
  <si>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</si>
  <si>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</si>
  <si>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</si>
  <si>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</si>
  <si>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</si>
  <si>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</si>
  <si>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</si>
  <si>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</si>
  <si>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</si>
  <si>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</si>
  <si>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</si>
  <si>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</si>
  <si>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</si>
  <si>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</si>
  <si>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</si>
  <si>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</si>
  <si>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</si>
  <si>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</si>
  <si>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</si>
  <si>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</si>
  <si>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</si>
  <si>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</si>
  <si>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</si>
  <si>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</si>
  <si>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</si>
  <si>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</si>
  <si>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</si>
  <si>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</si>
  <si>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</si>
  <si>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</si>
  <si>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</si>
  <si>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</si>
  <si>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</si>
  <si>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</si>
  <si>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</si>
  <si>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</si>
  <si>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</si>
  <si>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</si>
  <si>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</si>
  <si>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</si>
  <si>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</si>
  <si>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</si>
  <si>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</si>
  <si>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</si>
  <si>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</si>
  <si>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</si>
  <si>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</si>
  <si>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</si>
  <si>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</si>
  <si>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</si>
  <si>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</si>
  <si>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</si>
  <si>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</si>
  <si>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</si>
  <si>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</si>
  <si>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</si>
  <si>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</si>
  <si>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</si>
  <si>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</si>
  <si>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</si>
  <si>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</si>
  <si>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</si>
  <si>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</si>
  <si>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</si>
  <si>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</si>
  <si>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</si>
  <si>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</si>
  <si>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</si>
  <si>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</si>
  <si>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</si>
  <si>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</si>
  <si>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</si>
  <si>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</si>
  <si>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</si>
  <si>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</si>
  <si>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</si>
  <si>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</si>
  <si>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</si>
  <si>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</si>
  <si>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</si>
  <si>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</si>
  <si>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</si>
  <si>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</si>
  <si>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</si>
  <si>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</si>
  <si>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</si>
  <si>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</si>
  <si>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</si>
  <si>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</si>
  <si>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</si>
  <si>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</si>
  <si>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</si>
  <si>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</si>
  <si>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</si>
  <si>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</si>
  <si>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</si>
  <si>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</si>
  <si>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</si>
  <si>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</si>
  <si>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</si>
  <si>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</si>
  <si>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</si>
  <si>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</si>
  <si>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</si>
  <si>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</si>
  <si>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</si>
  <si>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</si>
  <si>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</si>
  <si>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</si>
  <si>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</si>
  <si>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</si>
  <si>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</si>
  <si>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</si>
  <si>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</si>
  <si>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</si>
  <si>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</si>
  <si>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</si>
  <si>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</si>
  <si>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</si>
  <si>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</si>
  <si>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</si>
  <si>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</si>
  <si>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</si>
  <si>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</si>
  <si>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</si>
  <si>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</si>
  <si>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</si>
  <si>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</si>
  <si>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</si>
  <si>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</si>
  <si>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</si>
  <si>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</si>
  <si>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</si>
  <si>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</si>
  <si>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</si>
  <si>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</si>
  <si>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</si>
  <si>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</si>
  <si>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</si>
  <si>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</si>
  <si>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</si>
  <si>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</si>
  <si>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</si>
  <si>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</si>
  <si>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</si>
  <si>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</si>
  <si>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</si>
  <si>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</si>
  <si>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</si>
  <si>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</si>
  <si>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</si>
  <si>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</si>
  <si>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</si>
  <si>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</si>
  <si>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</si>
  <si>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</si>
  <si>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</si>
  <si>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</si>
  <si>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</si>
  <si>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</si>
  <si>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</si>
  <si>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</si>
  <si>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</si>
  <si>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</si>
  <si>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</si>
  <si>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</si>
  <si>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</si>
  <si>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</si>
  <si>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</si>
  <si>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</si>
  <si>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</si>
  <si>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</si>
  <si>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</si>
  <si>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</si>
  <si>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</si>
  <si>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</si>
  <si>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</si>
  <si>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</si>
  <si>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</si>
  <si>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</si>
  <si>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</si>
  <si>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</si>
  <si>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</si>
  <si>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</si>
  <si>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</si>
  <si>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</si>
  <si>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</si>
  <si>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</si>
  <si>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</si>
  <si>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</si>
  <si>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</si>
  <si>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</si>
  <si>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</si>
  <si>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</si>
  <si>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</si>
  <si>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</si>
  <si>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</si>
  <si>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</si>
  <si>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</si>
  <si>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</si>
  <si>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</si>
  <si>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</si>
  <si>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</si>
  <si>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</si>
  <si>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</si>
  <si>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</si>
  <si>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</si>
  <si>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</si>
  <si>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</si>
  <si>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</si>
  <si>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</si>
  <si>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</si>
  <si>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</si>
  <si>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</si>
  <si>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</si>
  <si>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</si>
  <si>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</si>
  <si>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</si>
  <si>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</si>
  <si>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</si>
  <si>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</si>
  <si>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</si>
  <si>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</si>
  <si>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</si>
  <si>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</si>
  <si>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</si>
  <si>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</si>
  <si>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</si>
  <si>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</si>
  <si>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</si>
  <si>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</si>
  <si>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</si>
  <si>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</si>
  <si>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</si>
  <si>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</si>
  <si>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</si>
  <si>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</si>
  <si>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</si>
  <si>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</si>
  <si>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</si>
  <si>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</si>
  <si>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</si>
  <si>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</si>
  <si>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</si>
  <si>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</si>
  <si>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</si>
  <si>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</si>
  <si>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</si>
  <si>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</si>
  <si>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</si>
  <si>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</si>
  <si>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</si>
  <si>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</si>
  <si>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</si>
  <si>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</si>
  <si>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</si>
  <si>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</si>
  <si>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</si>
  <si>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</si>
  <si>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</si>
  <si>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</si>
  <si>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</si>
  <si>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</si>
  <si>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</si>
  <si>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</si>
  <si>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</si>
  <si>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</si>
  <si>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</si>
  <si>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</si>
  <si>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</si>
  <si>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</si>
  <si>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</si>
  <si>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</si>
  <si>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</si>
  <si>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</si>
  <si>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</si>
  <si>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</si>
  <si>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</si>
  <si>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</si>
  <si>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</si>
  <si>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</si>
  <si>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</si>
  <si>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</si>
  <si>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</si>
  <si>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</si>
  <si>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</si>
  <si>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</si>
  <si>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</si>
  <si>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</si>
  <si>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</si>
  <si>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</si>
  <si>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</si>
  <si>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</si>
  <si>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</si>
  <si>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</si>
  <si>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</si>
  <si>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</si>
  <si>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</si>
  <si>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</si>
  <si>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</si>
  <si>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</si>
  <si>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</si>
  <si>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</si>
  <si>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</si>
  <si>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</si>
  <si>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</si>
  <si>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</si>
  <si>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</si>
  <si>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</si>
  <si>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</si>
  <si>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</si>
  <si>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</si>
  <si>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</si>
  <si>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</si>
  <si>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</si>
  <si>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</si>
  <si>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</si>
  <si>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</si>
  <si>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</si>
  <si>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</si>
  <si>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</si>
  <si>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</si>
  <si>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</si>
  <si>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</si>
  <si>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</si>
  <si>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</si>
  <si>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</si>
  <si>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</si>
  <si>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</si>
  <si>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</si>
  <si>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</si>
  <si>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</si>
  <si>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</si>
  <si>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</si>
  <si>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</si>
  <si>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</si>
  <si>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</si>
  <si>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</si>
  <si>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</si>
  <si>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</si>
  <si>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</si>
  <si>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</si>
  <si>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</si>
  <si>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</si>
  <si>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</si>
  <si>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</si>
  <si>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</si>
  <si>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</si>
  <si>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</si>
  <si>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</si>
  <si>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</si>
  <si>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</si>
  <si>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</si>
  <si>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</si>
  <si>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</si>
  <si>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</si>
  <si>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</si>
  <si>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</si>
  <si>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</si>
  <si>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</si>
  <si>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</si>
  <si>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</si>
  <si>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</si>
  <si>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</si>
  <si>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</si>
  <si>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</si>
  <si>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</si>
  <si>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</si>
  <si>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</si>
  <si>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</si>
  <si>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</si>
  <si>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</si>
  <si>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</si>
  <si>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</si>
  <si>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</si>
  <si>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</si>
  <si>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</si>
  <si>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</si>
  <si>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</si>
  <si>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</si>
  <si>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</si>
  <si>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</si>
  <si>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</si>
  <si>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</si>
  <si>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</si>
  <si>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</si>
  <si>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</si>
  <si>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</si>
  <si>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</si>
  <si>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</si>
  <si>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</si>
  <si>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</si>
  <si>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</si>
  <si>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</si>
  <si>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</si>
  <si>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</si>
  <si>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</si>
  <si>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</si>
  <si>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</si>
  <si>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</si>
  <si>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</si>
  <si>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</si>
  <si>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</si>
  <si>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</si>
  <si>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</si>
  <si>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</si>
  <si>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</si>
  <si>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</si>
  <si>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</si>
  <si>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</si>
  <si>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</si>
  <si>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</si>
  <si>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</si>
  <si>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</si>
  <si>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</si>
  <si>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</si>
  <si>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</si>
  <si>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</si>
  <si>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</si>
  <si>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</si>
  <si>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</si>
  <si>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</si>
  <si>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</si>
  <si>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</si>
  <si>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</si>
  <si>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</si>
  <si>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</si>
  <si>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</si>
  <si>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</si>
  <si>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</si>
  <si>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</si>
  <si>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</si>
  <si>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</si>
  <si>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</si>
  <si>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</si>
  <si>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</si>
  <si>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</si>
  <si>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</si>
  <si>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</si>
  <si>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</si>
  <si>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</si>
  <si>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</si>
  <si>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</si>
  <si>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</si>
  <si>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</si>
  <si>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</si>
  <si>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</si>
  <si>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</si>
  <si>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</si>
  <si>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</si>
  <si>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</si>
  <si>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</si>
  <si>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</si>
  <si>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</si>
  <si>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</si>
  <si>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</si>
  <si>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</si>
  <si>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</si>
  <si>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</si>
  <si>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</si>
  <si>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</si>
  <si>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</si>
  <si>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</si>
  <si>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</si>
  <si>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</si>
  <si>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</si>
  <si>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</si>
  <si>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</si>
  <si>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</si>
  <si>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</si>
  <si>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</si>
  <si>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</si>
  <si>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</si>
  <si>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</si>
  <si>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</si>
  <si>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</si>
  <si>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</si>
  <si>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</si>
  <si>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</si>
  <si>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</si>
  <si>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</si>
  <si>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</si>
  <si>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</si>
  <si>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</si>
  <si>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</si>
  <si>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</si>
  <si>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</si>
  <si>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</si>
  <si>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</si>
  <si>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</si>
  <si>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</si>
  <si>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</si>
  <si>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</si>
  <si>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</si>
  <si>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</si>
  <si>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</si>
  <si>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</si>
  <si>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</si>
  <si>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</si>
  <si>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</si>
  <si>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</si>
  <si>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</si>
  <si>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</si>
  <si>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</si>
  <si>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</si>
  <si>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</si>
  <si>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</si>
  <si>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</si>
  <si>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</si>
  <si>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</si>
  <si>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</si>
  <si>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</si>
  <si>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</si>
  <si>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</si>
  <si>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</si>
  <si>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</si>
  <si>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</si>
  <si>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</si>
  <si>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</si>
  <si>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</si>
  <si>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</si>
  <si>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</si>
  <si>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</si>
  <si>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</si>
  <si>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</si>
  <si>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</si>
  <si>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</si>
  <si>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</si>
  <si>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</si>
  <si>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</si>
  <si>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</si>
  <si>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</si>
  <si>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</si>
  <si>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</si>
  <si>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</si>
  <si>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</si>
  <si>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</si>
  <si>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</si>
  <si>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</si>
  <si>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</si>
  <si>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</si>
  <si>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</si>
  <si>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</si>
  <si>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</si>
  <si>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</si>
  <si>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</si>
  <si>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</si>
  <si>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</si>
  <si>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</si>
  <si>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</si>
  <si>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</si>
  <si>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</si>
  <si>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</si>
  <si>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</si>
  <si>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</si>
  <si>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</si>
  <si>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</si>
  <si>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</si>
  <si>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</si>
  <si>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</si>
  <si>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</si>
  <si>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</si>
  <si>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</si>
  <si>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</si>
  <si>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</si>
  <si>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</si>
  <si>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</si>
  <si>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</si>
  <si>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</si>
  <si>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</si>
  <si>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</si>
  <si>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</si>
  <si>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</si>
  <si>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</si>
  <si>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</si>
  <si>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</si>
  <si>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</si>
  <si>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</si>
  <si>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</si>
  <si>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</si>
  <si>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</si>
  <si>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</si>
  <si>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</si>
  <si>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</si>
  <si>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</si>
  <si>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</si>
  <si>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</si>
  <si>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</si>
  <si>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</si>
  <si>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</si>
  <si>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</si>
  <si>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</si>
  <si>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</si>
  <si>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</si>
  <si>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</si>
  <si>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</si>
  <si>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</si>
  <si>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</si>
  <si>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</si>
  <si>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</si>
  <si>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</si>
  <si>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</si>
  <si>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</si>
  <si>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</si>
  <si>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</si>
  <si>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</si>
  <si>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</si>
  <si>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</si>
  <si>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</si>
  <si>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</si>
  <si>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</si>
  <si>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</si>
  <si>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</si>
  <si>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</si>
  <si>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</si>
  <si>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</si>
  <si>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</si>
  <si>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</si>
  <si>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</si>
  <si>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</si>
  <si>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</si>
  <si>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</si>
  <si>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</si>
  <si>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</si>
  <si>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</si>
  <si>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</si>
  <si>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</si>
  <si>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</si>
  <si>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</si>
  <si>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</si>
  <si>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</si>
  <si>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</si>
  <si>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</si>
  <si>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</si>
  <si>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</si>
  <si>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</si>
  <si>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</si>
  <si>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</si>
  <si>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</si>
  <si>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</si>
  <si>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</si>
  <si>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</si>
  <si>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</si>
  <si>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</si>
  <si>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</si>
  <si>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</si>
  <si>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</si>
  <si>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</si>
  <si>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</si>
  <si>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</si>
  <si>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</si>
  <si>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</si>
  <si>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</si>
  <si>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</si>
  <si>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</si>
  <si>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</si>
  <si>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</si>
  <si>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</si>
  <si>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</si>
  <si>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</si>
  <si>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</si>
  <si>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</si>
  <si>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</si>
  <si>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</si>
  <si>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</si>
  <si>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</si>
  <si>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</si>
  <si>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</si>
  <si>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</si>
  <si>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</si>
  <si>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</si>
  <si>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</si>
  <si>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</si>
  <si>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</si>
  <si>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</si>
  <si>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</si>
  <si>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</si>
  <si>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</si>
  <si>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</si>
  <si>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</si>
  <si>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</si>
  <si>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</si>
  <si>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</si>
  <si>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</si>
  <si>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</si>
  <si>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</si>
  <si>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</si>
  <si>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</si>
  <si>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</si>
  <si>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</si>
  <si>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</si>
  <si>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</si>
  <si>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</si>
  <si>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</si>
  <si>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</si>
  <si>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</si>
  <si>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</si>
  <si>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</si>
  <si>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</si>
  <si>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</si>
  <si>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</si>
  <si>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</si>
  <si>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</si>
  <si>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</si>
  <si>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</si>
  <si>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</si>
  <si>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</si>
  <si>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</si>
  <si>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</si>
  <si>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</si>
  <si>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</si>
  <si>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</si>
  <si>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</si>
  <si>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</si>
  <si>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</si>
  <si>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</si>
  <si>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</si>
  <si>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</si>
  <si>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</si>
  <si>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</si>
  <si>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</si>
  <si>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</si>
  <si>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</si>
  <si>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</si>
  <si>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</si>
  <si>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</si>
  <si>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</si>
  <si>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</si>
  <si>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</si>
  <si>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</si>
  <si>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</si>
  <si>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</si>
  <si>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</si>
  <si>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</si>
  <si>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</si>
  <si>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</si>
  <si>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</si>
  <si>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</si>
  <si>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</si>
  <si>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</si>
  <si>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</si>
  <si>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</si>
  <si>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</si>
  <si>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</si>
  <si>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</si>
  <si>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</si>
  <si>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</si>
  <si>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</si>
  <si>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</si>
  <si>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</si>
  <si>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</si>
  <si>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</si>
  <si>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</si>
  <si>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</si>
  <si>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</si>
  <si>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</si>
  <si>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</si>
  <si>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</si>
  <si>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</si>
  <si>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</si>
  <si>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</si>
  <si>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</si>
  <si>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</si>
  <si>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</si>
  <si>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</si>
  <si>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</si>
  <si>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</si>
  <si>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</si>
  <si>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</si>
  <si>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</si>
  <si>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</si>
  <si>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</si>
  <si>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</si>
  <si>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</si>
  <si>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</si>
  <si>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</si>
  <si>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</si>
  <si>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</si>
  <si>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</si>
  <si>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</si>
  <si>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</si>
  <si>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</si>
  <si>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</si>
  <si>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</si>
  <si>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</si>
  <si>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</si>
  <si>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</si>
  <si>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</si>
  <si>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</si>
  <si>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</si>
  <si>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</si>
  <si>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</si>
  <si>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</si>
  <si>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</si>
  <si>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</si>
  <si>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</si>
  <si>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</si>
  <si>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</si>
  <si>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</si>
  <si>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</si>
  <si>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</si>
  <si>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</si>
  <si>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</si>
  <si>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</si>
  <si>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</si>
  <si>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</si>
  <si>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</si>
  <si>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</si>
  <si>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</si>
  <si>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</si>
  <si>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</si>
  <si>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</si>
  <si>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</si>
  <si>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</si>
  <si>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</si>
  <si>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</si>
  <si>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</si>
  <si>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</si>
  <si>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</si>
  <si>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</si>
  <si>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</si>
  <si>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</si>
  <si>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</si>
  <si>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</si>
  <si>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</si>
  <si>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</si>
  <si>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</si>
  <si>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</si>
  <si>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</si>
  <si>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</si>
  <si>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</si>
  <si>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</si>
  <si>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</si>
  <si>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</si>
  <si>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</si>
  <si>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</si>
  <si>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</si>
  <si>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</si>
  <si>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</si>
  <si>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</si>
  <si>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</si>
  <si>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</si>
  <si>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</si>
  <si>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</si>
  <si>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</si>
  <si>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</si>
  <si>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</si>
  <si>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</si>
  <si>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</si>
  <si>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</si>
  <si>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</si>
  <si>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</si>
  <si>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</si>
  <si>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</si>
  <si>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</si>
  <si>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</si>
  <si>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</si>
  <si>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</si>
  <si>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</si>
  <si>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</si>
  <si>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</si>
  <si>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</si>
  <si>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</si>
  <si>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</si>
  <si>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</si>
  <si>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</si>
  <si>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</si>
  <si>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</si>
  <si>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</si>
  <si>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</si>
  <si>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</si>
  <si>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</si>
  <si>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</si>
  <si>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</si>
  <si>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</si>
  <si>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</si>
  <si>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</si>
  <si>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</si>
  <si>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</si>
  <si>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</si>
  <si>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</si>
  <si>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</si>
  <si>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</si>
  <si>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</si>
  <si>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</si>
  <si>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</si>
  <si>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</si>
  <si>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</si>
  <si>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</si>
  <si>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</si>
  <si>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</si>
  <si>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</si>
  <si>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</si>
  <si>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</si>
  <si>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</si>
  <si>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</si>
  <si>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</si>
  <si>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</si>
  <si>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</si>
  <si>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</si>
  <si>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</si>
  <si>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</si>
  <si>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</si>
  <si>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</si>
  <si>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</si>
  <si>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</si>
  <si>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</si>
  <si>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</si>
  <si>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</si>
  <si>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</si>
  <si>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</si>
  <si>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</si>
  <si>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</si>
  <si>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</si>
  <si>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</si>
  <si>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</si>
  <si>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</si>
  <si>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</si>
  <si>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</si>
  <si>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</si>
  <si>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</si>
  <si>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</si>
  <si>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</si>
  <si>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</si>
  <si>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</si>
  <si>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</si>
  <si>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</si>
  <si>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</si>
  <si>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</si>
  <si>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</si>
  <si>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</si>
  <si>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</si>
  <si>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</si>
  <si>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</si>
  <si>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</si>
  <si>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</si>
  <si>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</si>
  <si>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</si>
  <si>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</si>
  <si>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</si>
  <si>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</si>
  <si>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</si>
  <si>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</si>
  <si>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</si>
  <si>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</si>
  <si>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</si>
  <si>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</si>
  <si>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</si>
  <si>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</si>
  <si>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</si>
  <si>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</si>
  <si>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</si>
  <si>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</si>
  <si>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</si>
  <si>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</si>
  <si>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</si>
  <si>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</si>
  <si>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</si>
  <si>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</si>
  <si>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</si>
  <si>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</si>
  <si>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</si>
  <si>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</si>
  <si>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</si>
  <si>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</si>
  <si>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</si>
  <si>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</si>
  <si>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</si>
  <si>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</si>
  <si>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</si>
  <si>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</si>
  <si>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</si>
  <si>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</si>
  <si>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</si>
  <si>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</si>
  <si>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</si>
  <si>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</si>
  <si>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</si>
  <si>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</si>
  <si>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</si>
  <si>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</si>
  <si>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</si>
  <si>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</si>
  <si>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</si>
  <si>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</si>
  <si>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</si>
  <si>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</si>
  <si>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</si>
  <si>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</si>
  <si>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</si>
  <si>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</si>
  <si>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</si>
  <si>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</si>
  <si>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</si>
  <si>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</si>
  <si>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</si>
  <si>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</si>
  <si>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</si>
  <si>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</si>
  <si>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</si>
  <si>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</si>
  <si>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</si>
  <si>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</si>
  <si>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</si>
  <si>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</si>
  <si>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</si>
  <si>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</si>
  <si>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</si>
  <si>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</si>
  <si>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</si>
  <si>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</si>
  <si>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</si>
  <si>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</si>
  <si>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</si>
  <si>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</si>
  <si>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</si>
  <si>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</si>
  <si>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</si>
  <si>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</si>
  <si>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</si>
  <si>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</si>
  <si>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</si>
  <si>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</si>
  <si>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</si>
  <si>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</si>
  <si>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</si>
  <si>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</si>
  <si>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</si>
  <si>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</si>
  <si>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</si>
  <si>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</si>
  <si>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</si>
  <si>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</si>
  <si>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</si>
  <si>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</si>
  <si>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</si>
  <si>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</si>
  <si>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</si>
  <si>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</si>
  <si>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</si>
  <si>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</si>
  <si>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</si>
  <si>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</si>
  <si>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</si>
  <si>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</si>
  <si>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</si>
  <si>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</si>
  <si>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</si>
  <si>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</si>
  <si>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</si>
  <si>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</si>
  <si>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</si>
  <si>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</si>
  <si>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</si>
  <si>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</si>
  <si>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</si>
  <si>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</si>
  <si>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</si>
  <si>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</si>
  <si>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</si>
  <si>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</si>
  <si>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</si>
  <si>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</si>
  <si>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</si>
  <si>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</si>
  <si>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</si>
  <si>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</si>
  <si>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</si>
  <si>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</si>
  <si>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</si>
  <si>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</si>
  <si>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</si>
  <si>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</si>
  <si>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</si>
  <si>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</si>
  <si>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</si>
  <si>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</si>
  <si>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</si>
  <si>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</si>
  <si>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</si>
  <si>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</si>
  <si>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</si>
  <si>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</si>
  <si>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</si>
  <si>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</si>
  <si>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</si>
  <si>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</si>
  <si>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</si>
  <si>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</si>
  <si>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</si>
  <si>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</si>
  <si>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</si>
  <si>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</si>
  <si>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</si>
  <si>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</si>
  <si>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</si>
  <si>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</si>
  <si>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</si>
  <si>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</si>
  <si>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</si>
  <si>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</si>
  <si>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</si>
  <si>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</si>
  <si>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</si>
  <si>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</si>
  <si>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</si>
  <si>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</si>
  <si>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</si>
  <si>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</si>
  <si>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</si>
  <si>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</si>
  <si>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</si>
  <si>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</si>
  <si>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</si>
  <si>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</si>
  <si>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</si>
  <si>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</si>
  <si>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</si>
  <si>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</si>
  <si>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</si>
  <si>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</si>
  <si>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</si>
  <si>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</si>
  <si>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</si>
  <si>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</si>
  <si>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</si>
  <si>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</si>
  <si>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</si>
  <si>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</si>
  <si>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</si>
  <si>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</si>
  <si>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</si>
  <si>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</si>
  <si>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</si>
  <si>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</si>
  <si>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</si>
  <si>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</si>
  <si>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</si>
  <si>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</si>
  <si>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</si>
  <si>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</si>
  <si>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</si>
  <si>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</si>
  <si>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</si>
  <si>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</si>
  <si>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</si>
  <si>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</si>
  <si>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</si>
  <si>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</si>
  <si>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</si>
  <si>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</si>
  <si>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</si>
  <si>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</si>
  <si>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</si>
  <si>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</si>
  <si>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</si>
  <si>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</si>
  <si>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</si>
  <si>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</si>
  <si>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</si>
  <si>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</si>
  <si>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</si>
  <si>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</si>
  <si>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</si>
  <si>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</si>
  <si>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</si>
  <si>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</si>
  <si>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</si>
  <si>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</si>
  <si>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</si>
  <si>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</si>
  <si>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</si>
  <si>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</si>
  <si>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</si>
  <si>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</si>
  <si>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</si>
  <si>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</si>
  <si>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</si>
  <si>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</si>
  <si>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</si>
  <si>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</si>
  <si>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</si>
  <si>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</si>
  <si>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</si>
  <si>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</si>
  <si>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</si>
  <si>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</si>
  <si>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</si>
  <si>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</si>
  <si>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</si>
  <si>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</si>
  <si>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</si>
  <si>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</si>
  <si>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</si>
  <si>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</si>
  <si>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</si>
  <si>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</si>
  <si>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</si>
  <si>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</si>
  <si>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</si>
  <si>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</si>
  <si>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</si>
  <si>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</si>
  <si>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</si>
  <si>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</si>
  <si>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</si>
  <si>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</si>
  <si>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</si>
  <si>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</si>
  <si>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</si>
  <si>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</si>
  <si>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</si>
  <si>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</si>
  <si>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</si>
  <si>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</si>
  <si>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</si>
  <si>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</si>
  <si>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</si>
  <si>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</si>
  <si>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</si>
  <si>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</si>
  <si>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</si>
  <si>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</si>
  <si>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</si>
  <si>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</si>
  <si>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</si>
  <si>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</si>
  <si>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</si>
  <si>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</si>
  <si>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</si>
  <si>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</si>
  <si>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</si>
  <si>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</si>
  <si>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</si>
  <si>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</si>
  <si>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</si>
  <si>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</si>
  <si>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</si>
  <si>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</si>
  <si>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</si>
  <si>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</si>
  <si>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</si>
  <si>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</si>
  <si>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</si>
  <si>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</si>
  <si>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</si>
  <si>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</si>
  <si>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</si>
  <si>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</si>
  <si>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</si>
  <si>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</si>
  <si>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</si>
  <si>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</si>
  <si>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</si>
  <si>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</si>
  <si>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</si>
  <si>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</si>
  <si>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</si>
  <si>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</si>
  <si>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</si>
  <si>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</si>
  <si>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</si>
  <si>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</si>
  <si>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</si>
  <si>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</si>
  <si>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</si>
  <si>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</si>
  <si>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</si>
  <si>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</si>
  <si>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</si>
  <si>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</si>
  <si>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</si>
  <si>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</si>
  <si>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</si>
  <si>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</si>
  <si>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</si>
  <si>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</si>
  <si>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</si>
  <si>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</si>
  <si>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</si>
  <si>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</si>
  <si>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</si>
  <si>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</si>
  <si>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</si>
  <si>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</si>
  <si>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</si>
  <si>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</si>
  <si>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</si>
  <si>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</si>
  <si>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</si>
  <si>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</si>
  <si>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</si>
  <si>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</si>
  <si>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</si>
  <si>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</si>
  <si>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</si>
  <si>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</si>
  <si>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</si>
  <si>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</si>
  <si>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</si>
  <si>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</si>
  <si>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</si>
  <si>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</si>
  <si>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</si>
  <si>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</si>
  <si>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</si>
  <si>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</si>
  <si>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</si>
  <si>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</si>
  <si>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</si>
  <si>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</si>
  <si>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</si>
  <si>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</si>
  <si>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</si>
  <si>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</si>
  <si>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</si>
  <si>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</si>
  <si>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</si>
  <si>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</si>
  <si>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</si>
  <si>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</si>
  <si>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</si>
  <si>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</si>
  <si>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</si>
  <si>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</si>
  <si>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</si>
  <si>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</si>
  <si>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</si>
  <si>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</si>
  <si>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</si>
  <si>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</si>
  <si>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</si>
  <si>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</si>
  <si>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</si>
  <si>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</si>
  <si>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</si>
  <si>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</si>
  <si>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</si>
  <si>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</si>
  <si>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</si>
  <si>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</si>
  <si>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</si>
  <si>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</si>
  <si>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</si>
  <si>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</si>
  <si>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</si>
  <si>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</si>
  <si>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</si>
  <si>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</si>
  <si>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</si>
  <si>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</si>
  <si>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</si>
  <si>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</si>
  <si>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</si>
  <si>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</si>
  <si>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</si>
  <si>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</si>
  <si>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</si>
  <si>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</si>
  <si>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</si>
  <si>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</si>
  <si>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</si>
  <si>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</si>
  <si>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</si>
  <si>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</si>
  <si>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</si>
  <si>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</si>
  <si>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</si>
  <si>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</si>
  <si>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</si>
  <si>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</si>
  <si>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</si>
  <si>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</si>
  <si>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</si>
  <si>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</si>
  <si>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</si>
  <si>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</si>
  <si>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</si>
  <si>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</si>
  <si>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</si>
  <si>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</si>
  <si>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</si>
  <si>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</si>
  <si>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</si>
  <si>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</si>
  <si>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</si>
  <si>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</si>
  <si>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</si>
  <si>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</si>
  <si>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</si>
  <si>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</si>
  <si>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</si>
  <si>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</si>
  <si>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</si>
  <si>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</si>
  <si>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</si>
  <si>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</si>
  <si>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</si>
  <si>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</si>
  <si>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</si>
  <si>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</si>
  <si>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</si>
  <si>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</si>
  <si>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</si>
  <si>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</si>
  <si>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</si>
  <si>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</si>
  <si>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</si>
  <si>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</si>
  <si>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</si>
  <si>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</si>
  <si>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</si>
  <si>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</si>
  <si>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</si>
  <si>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</si>
  <si>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</si>
  <si>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</si>
  <si>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</si>
  <si>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</si>
  <si>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</si>
  <si>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</si>
  <si>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</si>
  <si>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</si>
  <si>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</si>
  <si>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</si>
  <si>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</si>
  <si>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</si>
  <si>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</si>
  <si>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</si>
  <si>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</si>
  <si>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</si>
  <si>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</si>
  <si>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</si>
  <si>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</si>
  <si>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</si>
  <si>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</si>
  <si>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</si>
  <si>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</si>
  <si>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</si>
  <si>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</si>
  <si>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</si>
  <si>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</si>
  <si>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</si>
  <si>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</si>
  <si>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</si>
  <si>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</si>
  <si>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</si>
  <si>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</si>
  <si>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</si>
  <si>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</si>
  <si>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</si>
  <si>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</si>
  <si>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</si>
  <si>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</si>
  <si>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</si>
  <si>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</si>
  <si>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</si>
  <si>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</si>
  <si>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</si>
  <si>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</si>
  <si>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</si>
  <si>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</si>
  <si>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</si>
  <si>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</si>
  <si>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</si>
  <si>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</si>
  <si>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</si>
  <si>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</si>
  <si>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</si>
  <si>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</si>
  <si>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</si>
  <si>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</si>
  <si>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</si>
  <si>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</si>
  <si>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</si>
  <si>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</si>
  <si>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</si>
  <si>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</si>
  <si>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</si>
  <si>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</si>
  <si>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</si>
  <si>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</si>
  <si>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</si>
  <si>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</si>
  <si>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</si>
  <si>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</si>
  <si>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</si>
  <si>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</si>
  <si>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</si>
  <si>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</si>
  <si>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</si>
  <si>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</si>
  <si>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</si>
  <si>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</si>
  <si>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</si>
  <si>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</si>
  <si>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</si>
  <si>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</si>
  <si>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</si>
  <si>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</si>
  <si>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</si>
  <si>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</si>
  <si>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</si>
  <si>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</si>
  <si>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</si>
  <si>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</si>
  <si>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</si>
  <si>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</si>
  <si>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</si>
  <si>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</si>
  <si>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</si>
  <si>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</si>
  <si>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</si>
  <si>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</si>
  <si>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</si>
  <si>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</si>
  <si>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</si>
  <si>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</si>
  <si>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</si>
  <si>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</si>
  <si>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</si>
  <si>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</si>
  <si>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</si>
  <si>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</si>
  <si>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</si>
  <si>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</si>
  <si>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</si>
  <si>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</si>
  <si>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</si>
  <si>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</si>
  <si>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</si>
  <si>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</si>
  <si>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</si>
  <si>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</si>
  <si>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</si>
  <si>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</si>
  <si>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</si>
  <si>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</si>
  <si>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</si>
  <si>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</si>
  <si>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</si>
  <si>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</si>
  <si>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</si>
  <si>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</si>
  <si>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</si>
  <si>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</si>
  <si>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</si>
  <si>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</si>
  <si>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</si>
  <si>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</si>
  <si>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</si>
  <si>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</si>
  <si>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</si>
  <si>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</si>
  <si>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</si>
  <si>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</si>
  <si>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</si>
  <si>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</si>
  <si>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</si>
  <si>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</si>
  <si>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</si>
  <si>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</si>
  <si>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</si>
  <si>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</si>
  <si>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</si>
  <si>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</si>
  <si>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</si>
  <si>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</si>
  <si>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</si>
  <si>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</si>
  <si>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</si>
  <si>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</si>
  <si>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</si>
  <si>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</si>
  <si>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</si>
  <si>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</si>
  <si>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</si>
  <si>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</si>
  <si>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</si>
  <si>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</si>
  <si>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</si>
  <si>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</si>
  <si>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</si>
  <si>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</si>
  <si>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</si>
  <si>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</si>
  <si>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</si>
  <si>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</si>
  <si>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</si>
  <si>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</si>
  <si>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</si>
  <si>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</si>
  <si>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</si>
  <si>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</si>
  <si>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</si>
  <si>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</si>
  <si>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</si>
  <si>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</si>
  <si>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</si>
  <si>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</si>
  <si>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</si>
  <si>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</si>
  <si>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</si>
  <si>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</si>
  <si>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</si>
  <si>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</si>
  <si>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</si>
  <si>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</si>
  <si>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</si>
  <si>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</si>
  <si>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</si>
  <si>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</si>
  <si>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</si>
  <si>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</si>
  <si>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</si>
  <si>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</si>
  <si>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</si>
  <si>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</si>
  <si>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</si>
  <si>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</si>
  <si>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</si>
  <si>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</si>
  <si>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</si>
  <si>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</si>
  <si>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</si>
  <si>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</si>
  <si>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</si>
  <si>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</si>
  <si>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</si>
  <si>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</si>
  <si>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</si>
  <si>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</si>
  <si>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</si>
  <si>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</si>
  <si>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</si>
  <si>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</si>
  <si>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</si>
  <si>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</si>
  <si>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</si>
  <si>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</si>
  <si>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</si>
  <si>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</si>
  <si>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</si>
  <si>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</si>
  <si>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</si>
  <si>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</si>
  <si>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</si>
  <si>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</si>
  <si>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</si>
  <si>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</si>
  <si>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</si>
  <si>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</si>
  <si>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</si>
  <si>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</si>
  <si>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</si>
  <si>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</si>
  <si>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</si>
  <si>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</si>
  <si>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</si>
  <si>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</si>
  <si>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</si>
  <si>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</si>
  <si>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</si>
  <si>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</si>
  <si>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</si>
  <si>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</si>
  <si>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</si>
  <si>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</si>
  <si>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</si>
  <si>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</si>
  <si>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</si>
  <si>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</si>
  <si>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</si>
  <si>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</si>
  <si>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</si>
  <si>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</si>
  <si>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</si>
  <si>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</si>
  <si>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</si>
  <si>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</si>
  <si>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</si>
  <si>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</si>
  <si>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</si>
  <si>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</si>
  <si>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</si>
  <si>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</si>
  <si>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</si>
  <si>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</si>
  <si>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</si>
  <si>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</si>
  <si>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</si>
  <si>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</si>
  <si>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</si>
  <si>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</si>
  <si>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</si>
  <si>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</si>
  <si>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</si>
  <si>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</si>
  <si>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</si>
  <si>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</si>
  <si>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</si>
  <si>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</si>
  <si>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</si>
  <si>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</si>
  <si>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</si>
  <si>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</si>
  <si>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</si>
  <si>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</si>
  <si>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</si>
  <si>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</si>
  <si>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</si>
  <si>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</si>
  <si>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</si>
  <si>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</si>
  <si>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</si>
  <si>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</si>
  <si>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</si>
  <si>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</si>
  <si>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</si>
  <si>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</si>
  <si>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</si>
  <si>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</si>
  <si>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</si>
  <si>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</si>
  <si>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</si>
  <si>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</si>
  <si>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</si>
  <si>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</si>
  <si>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</si>
  <si>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</si>
  <si>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</si>
  <si>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</si>
  <si>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</si>
  <si>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</si>
  <si>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</si>
  <si>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</si>
  <si>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</si>
  <si>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</si>
  <si>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</si>
  <si>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</si>
  <si>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</si>
  <si>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</si>
  <si>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</si>
  <si>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</si>
  <si>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</si>
  <si>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</si>
  <si>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</si>
  <si>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</si>
  <si>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</si>
  <si>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</si>
  <si>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</si>
  <si>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</si>
  <si>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</si>
  <si>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</si>
  <si>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</si>
  <si>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</si>
  <si>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</si>
  <si>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</si>
  <si>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</si>
  <si>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</si>
  <si>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</si>
  <si>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</si>
  <si>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</si>
  <si>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</si>
  <si>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</si>
  <si>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</si>
  <si>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</si>
  <si>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</si>
  <si>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</si>
  <si>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</si>
  <si>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</si>
  <si>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</si>
  <si>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</si>
  <si>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</si>
  <si>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</si>
  <si>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</si>
  <si>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</si>
  <si>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</si>
  <si>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</si>
  <si>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</si>
  <si>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</si>
  <si>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</si>
  <si>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</si>
  <si>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</si>
  <si>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</si>
  <si>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</si>
  <si>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</si>
  <si>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</si>
  <si>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</si>
  <si>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</si>
  <si>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</si>
  <si>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</si>
  <si>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</si>
  <si>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</si>
  <si>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</si>
  <si>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</si>
  <si>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</si>
  <si>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</si>
  <si>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</si>
  <si>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</si>
  <si>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</si>
  <si>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</si>
  <si>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</si>
  <si>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</si>
  <si>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</si>
  <si>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</si>
  <si>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</si>
  <si>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</si>
  <si>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</si>
  <si>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</si>
  <si>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</si>
  <si>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</si>
  <si>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</si>
  <si>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</si>
  <si>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</si>
  <si>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</si>
  <si>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</si>
  <si>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</si>
  <si>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</si>
  <si>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</si>
  <si>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</si>
  <si>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</si>
  <si>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</si>
  <si>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</si>
  <si>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</si>
  <si>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</si>
  <si>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</si>
  <si>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</si>
  <si>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</si>
  <si>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</si>
  <si>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</si>
  <si>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</si>
  <si>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</si>
  <si>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</si>
  <si>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</si>
  <si>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</si>
  <si>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</si>
  <si>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</si>
  <si>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</si>
  <si>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</si>
  <si>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</si>
  <si>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</si>
  <si>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</si>
  <si>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</si>
  <si>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</si>
  <si>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</si>
  <si>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</si>
  <si>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</si>
  <si>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</si>
  <si>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</si>
  <si>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</si>
  <si>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</si>
  <si>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</si>
  <si>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</si>
  <si>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</si>
  <si>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</si>
  <si>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</si>
  <si>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</si>
  <si>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</si>
  <si>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</si>
  <si>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</si>
  <si>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</si>
  <si>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</si>
  <si>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</si>
  <si>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</si>
  <si>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</si>
  <si>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</si>
  <si>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</si>
  <si>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</si>
  <si>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</si>
  <si>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</si>
  <si>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</si>
  <si>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</si>
  <si>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</si>
  <si>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</si>
  <si>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</si>
  <si>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</si>
  <si>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</si>
  <si>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</si>
  <si>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</si>
  <si>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</si>
  <si>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</si>
  <si>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</si>
  <si>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</si>
  <si>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</si>
  <si>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</si>
  <si>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</si>
  <si>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</si>
  <si>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</si>
  <si>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</si>
  <si>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</si>
  <si>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</si>
  <si>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</si>
  <si>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</si>
  <si>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</si>
  <si>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</si>
  <si>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</si>
  <si>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</si>
  <si>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</si>
  <si>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</si>
  <si>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</si>
  <si>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</si>
  <si>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</si>
  <si>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</si>
  <si>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</si>
  <si>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</si>
  <si>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</si>
  <si>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</si>
  <si>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</si>
  <si>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</si>
  <si>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</si>
  <si>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</si>
  <si>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</si>
  <si>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</si>
  <si>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</si>
  <si>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</si>
  <si>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</si>
  <si>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</si>
  <si>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</si>
  <si>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</si>
  <si>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</si>
  <si>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</si>
  <si>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</si>
  <si>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</si>
  <si>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</si>
  <si>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</si>
  <si>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</si>
  <si>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</si>
  <si>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</si>
  <si>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</si>
  <si>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</si>
  <si>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</si>
  <si>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</si>
  <si>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</si>
  <si>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</si>
  <si>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</si>
  <si>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</si>
  <si>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</si>
  <si>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</si>
  <si>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</si>
  <si>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</si>
  <si>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</si>
  <si>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</si>
  <si>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</si>
  <si>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</si>
  <si>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</si>
  <si>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</si>
  <si>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</si>
  <si>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</si>
  <si>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</si>
  <si>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</si>
  <si>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</si>
  <si>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</si>
  <si>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</si>
  <si>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</si>
  <si>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</si>
  <si>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</si>
  <si>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</si>
  <si>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</si>
  <si>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</si>
  <si>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</si>
  <si>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</si>
  <si>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</si>
  <si>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</si>
  <si>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</si>
  <si>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</si>
  <si>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</si>
  <si>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</si>
  <si>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</si>
  <si>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</si>
  <si>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</si>
  <si>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</si>
  <si>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</si>
  <si>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</si>
  <si>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</si>
  <si>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</si>
  <si>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</si>
  <si>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</si>
  <si>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</si>
  <si>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</si>
  <si>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</si>
  <si>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</si>
  <si>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</si>
  <si>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</si>
  <si>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</si>
  <si>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</si>
  <si>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</si>
  <si>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</si>
  <si>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</si>
  <si>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</si>
  <si>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</si>
  <si>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</si>
  <si>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</si>
  <si>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</si>
  <si>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</si>
  <si>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</si>
  <si>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</si>
  <si>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</si>
  <si>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</si>
  <si>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</si>
  <si>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</si>
  <si>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</si>
  <si>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</si>
  <si>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</si>
  <si>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</si>
  <si>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</si>
  <si>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</si>
  <si>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</si>
  <si>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</si>
  <si>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</si>
  <si>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</si>
  <si>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</si>
  <si>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</si>
  <si>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</si>
  <si>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</si>
  <si>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</si>
  <si>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</si>
  <si>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</si>
  <si>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</si>
  <si>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</si>
  <si>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</si>
  <si>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</si>
  <si>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</si>
  <si>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</si>
  <si>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</si>
  <si>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</si>
  <si>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</si>
  <si>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</si>
  <si>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</si>
  <si>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</si>
  <si>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</si>
  <si>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</si>
  <si>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</si>
  <si>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</si>
  <si>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</si>
  <si>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</si>
  <si>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</si>
  <si>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</si>
  <si>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</si>
  <si>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</si>
  <si>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</si>
  <si>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</si>
  <si>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</si>
  <si>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</si>
  <si>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</si>
  <si>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</si>
  <si>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</si>
  <si>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</si>
  <si>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</si>
  <si>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</si>
  <si>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</si>
  <si>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</si>
  <si>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</si>
  <si>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</si>
  <si>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</si>
  <si>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</si>
  <si>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</si>
  <si>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</si>
  <si>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</si>
  <si>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</si>
  <si>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</si>
  <si>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</si>
  <si>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</si>
  <si>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</si>
  <si>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</si>
  <si>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</si>
  <si>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</si>
  <si>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</si>
  <si>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</si>
  <si>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</si>
  <si>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</si>
  <si>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</si>
  <si>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</si>
  <si>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</si>
  <si>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</si>
  <si>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</si>
  <si>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</si>
  <si>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</si>
  <si>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</si>
  <si>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</si>
  <si>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</si>
  <si>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</si>
  <si>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</si>
  <si>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</si>
  <si>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</si>
  <si>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</si>
  <si>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</si>
  <si>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</si>
  <si>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</si>
  <si>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</si>
  <si>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</si>
  <si>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</si>
  <si>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</si>
  <si>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</si>
  <si>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</si>
  <si>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</si>
  <si>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</si>
  <si>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</si>
  <si>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</si>
  <si>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</si>
  <si>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</si>
  <si>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</si>
  <si>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</si>
  <si>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</si>
  <si>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</si>
  <si>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</si>
  <si>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</si>
  <si>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</si>
  <si>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</si>
  <si>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</si>
  <si>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</si>
  <si>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</si>
  <si>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</si>
  <si>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</si>
  <si>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</si>
  <si>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</si>
  <si>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</si>
  <si>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</si>
  <si>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</si>
  <si>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</si>
  <si>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</si>
  <si>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</si>
  <si>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</si>
  <si>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</si>
  <si>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</si>
  <si>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</si>
  <si>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</si>
  <si>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</si>
  <si>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</si>
  <si>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</si>
  <si>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</si>
  <si>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</si>
  <si>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</si>
  <si>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</si>
  <si>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</si>
  <si>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</si>
  <si>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</si>
  <si>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</si>
  <si>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</si>
  <si>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</si>
  <si>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</si>
  <si>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</si>
  <si>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</si>
  <si>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</si>
  <si>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</si>
  <si>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</si>
  <si>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</si>
  <si>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</si>
  <si>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</si>
  <si>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</si>
  <si>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</si>
  <si>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</si>
  <si>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</si>
  <si>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</si>
  <si>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</si>
  <si>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</si>
  <si>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</si>
  <si>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</si>
  <si>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</si>
  <si>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</si>
  <si>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</si>
  <si>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</si>
  <si>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</si>
  <si>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</si>
  <si>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</si>
  <si>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</si>
  <si>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</si>
  <si>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</si>
  <si>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</si>
  <si>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</si>
  <si>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</si>
  <si>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</si>
  <si>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</si>
  <si>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</si>
  <si>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</si>
  <si>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</si>
  <si>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</si>
  <si>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</si>
  <si>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</si>
  <si>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</si>
  <si>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</si>
  <si>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</si>
  <si>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</si>
  <si>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</si>
  <si>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</si>
  <si>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</si>
  <si>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</si>
  <si>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</si>
  <si>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</si>
  <si>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</si>
  <si>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</si>
  <si>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</si>
  <si>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</si>
  <si>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</si>
  <si>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</si>
  <si>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</si>
  <si>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</si>
  <si>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</si>
  <si>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</si>
  <si>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</si>
  <si>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</si>
  <si>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</si>
  <si>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</si>
  <si>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</si>
  <si>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</si>
  <si>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</si>
  <si>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</si>
  <si>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</si>
  <si>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</si>
  <si>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</si>
  <si>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</si>
  <si>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</si>
  <si>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</si>
  <si>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</si>
  <si>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</si>
  <si>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</si>
  <si>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</si>
  <si>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</si>
  <si>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</si>
  <si>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</si>
  <si>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</si>
  <si>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</si>
  <si>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</si>
  <si>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</si>
  <si>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</si>
  <si>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</si>
  <si>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</si>
  <si>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</si>
  <si>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</si>
  <si>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</si>
  <si>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</si>
  <si>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</si>
  <si>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</si>
  <si>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</si>
  <si>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</si>
  <si>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</si>
  <si>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</si>
  <si>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</si>
  <si>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</si>
  <si>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</si>
  <si>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</si>
  <si>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</si>
  <si>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</si>
  <si>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</si>
  <si>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</si>
  <si>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</si>
  <si>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</si>
  <si>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</si>
  <si>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</si>
  <si>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</si>
  <si>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</si>
  <si>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</si>
  <si>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</si>
  <si>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</si>
  <si>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</si>
  <si>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</si>
  <si>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</si>
  <si>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</si>
  <si>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</si>
  <si>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</si>
  <si>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</si>
  <si>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</si>
  <si>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</si>
  <si>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</si>
  <si>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</si>
  <si>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</si>
  <si>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</si>
  <si>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</si>
  <si>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</si>
  <si>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</si>
  <si>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</si>
  <si>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</si>
  <si>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</si>
  <si>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</si>
  <si>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</si>
  <si>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</si>
  <si>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</si>
  <si>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</si>
  <si>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</si>
  <si>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</si>
  <si>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</si>
  <si>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</si>
  <si>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</si>
  <si>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</si>
  <si>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</si>
  <si>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</si>
  <si>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</si>
  <si>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</si>
  <si>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</si>
  <si>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</si>
  <si>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</si>
  <si>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</si>
  <si>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</si>
  <si>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</si>
  <si>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</si>
  <si>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</si>
  <si>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</si>
  <si>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</si>
  <si>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</si>
  <si>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</si>
  <si>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</si>
  <si>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</si>
  <si>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</si>
  <si>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</si>
  <si>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</si>
  <si>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</si>
  <si>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</si>
  <si>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</si>
  <si>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</si>
  <si>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</si>
  <si>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</si>
  <si>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</si>
  <si>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</si>
  <si>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</si>
  <si>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</si>
  <si>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</si>
  <si>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</si>
  <si>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</si>
  <si>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</si>
  <si>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</si>
  <si>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</si>
  <si>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</si>
  <si>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</si>
  <si>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</si>
  <si>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</si>
  <si>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</si>
  <si>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</si>
  <si>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</si>
  <si>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</si>
  <si>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</si>
  <si>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</si>
  <si>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</si>
  <si>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</si>
  <si>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</si>
  <si>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</si>
  <si>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</si>
  <si>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</si>
  <si>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</si>
  <si>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</si>
  <si>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</si>
  <si>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</si>
  <si>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</si>
  <si>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</si>
  <si>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</si>
  <si>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</si>
  <si>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</si>
  <si>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</si>
  <si>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</si>
  <si>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</si>
  <si>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</si>
  <si>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</si>
  <si>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</si>
  <si>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</si>
  <si>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</si>
  <si>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</si>
  <si>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</si>
  <si>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</si>
  <si>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</si>
  <si>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</si>
  <si>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</si>
  <si>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</si>
  <si>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</si>
  <si>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</si>
  <si>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</si>
  <si>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</si>
  <si>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</si>
  <si>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</si>
  <si>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</si>
  <si>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</si>
  <si>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</si>
  <si>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</si>
  <si>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</si>
  <si>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</si>
  <si>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</si>
  <si>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</si>
  <si>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</si>
  <si>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</si>
  <si>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</si>
  <si>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</si>
  <si>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</si>
  <si>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</si>
  <si>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</si>
  <si>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</si>
  <si>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</si>
  <si>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</si>
  <si>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</si>
  <si>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</si>
  <si>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</si>
  <si>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</si>
  <si>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</si>
  <si>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</si>
  <si>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</si>
  <si>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</si>
  <si>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</si>
  <si>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</si>
  <si>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</si>
  <si>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</si>
  <si>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</si>
  <si>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</si>
  <si>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</si>
  <si>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</si>
  <si>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</si>
  <si>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</si>
  <si>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</si>
  <si>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</si>
  <si>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</si>
  <si>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</si>
  <si>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</si>
  <si>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</si>
  <si>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</si>
  <si>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</si>
  <si>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</si>
  <si>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</si>
  <si>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</si>
  <si>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</si>
  <si>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</si>
  <si>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</si>
  <si>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</si>
  <si>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</si>
  <si>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</si>
  <si>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</si>
  <si>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</si>
  <si>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</si>
  <si>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</si>
  <si>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</si>
  <si>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</si>
  <si>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</si>
  <si>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</si>
  <si>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</si>
  <si>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</si>
  <si>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</si>
  <si>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</si>
  <si>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</si>
  <si>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</si>
  <si>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</si>
  <si>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</si>
  <si>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</si>
  <si>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</si>
  <si>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</si>
  <si>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</si>
  <si>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</si>
  <si>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</si>
  <si>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</si>
  <si>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</si>
  <si>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</si>
  <si>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</si>
  <si>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</si>
  <si>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</si>
  <si>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</si>
  <si>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</si>
  <si>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</si>
  <si>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</si>
  <si>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</si>
  <si>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</si>
  <si>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</si>
  <si>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</si>
  <si>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</si>
  <si>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</si>
  <si>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</si>
  <si>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</si>
  <si>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</si>
  <si>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</si>
  <si>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</si>
  <si>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</si>
  <si>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</si>
  <si>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</si>
  <si>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</si>
  <si>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</si>
  <si>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</si>
  <si>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</si>
  <si>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</si>
  <si>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</si>
  <si>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</si>
  <si>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</si>
  <si>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</si>
  <si>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</si>
  <si>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</si>
  <si>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</si>
  <si>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</si>
  <si>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</si>
  <si>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</si>
  <si>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</si>
  <si>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</si>
  <si>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</si>
  <si>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</si>
  <si>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</si>
  <si>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</si>
  <si>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</si>
  <si>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</si>
  <si>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</si>
  <si>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</si>
  <si>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</si>
  <si>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</si>
  <si>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</si>
  <si>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</si>
  <si>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</si>
  <si>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</si>
  <si>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</si>
  <si>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</si>
  <si>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</si>
  <si>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</si>
  <si>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</si>
  <si>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</si>
  <si>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</si>
  <si>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</si>
  <si>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</si>
  <si>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</si>
  <si>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</si>
  <si>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</si>
  <si>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</si>
  <si>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</si>
  <si>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</si>
  <si>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</si>
  <si>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</si>
  <si>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</si>
  <si>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</si>
  <si>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</si>
  <si>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</si>
  <si>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</si>
  <si>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</si>
  <si>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</si>
  <si>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</si>
  <si>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</si>
  <si>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</si>
  <si>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</si>
  <si>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</si>
  <si>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</si>
  <si>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</si>
  <si>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</si>
  <si>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</si>
  <si>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</si>
  <si>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</si>
  <si>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</si>
  <si>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</si>
  <si>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</si>
  <si>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</si>
  <si>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</si>
  <si>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</si>
  <si>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</si>
  <si>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</si>
  <si>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</si>
  <si>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</si>
  <si>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</si>
  <si>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</si>
  <si>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</si>
  <si>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</si>
  <si>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</si>
  <si>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</si>
  <si>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</si>
  <si>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</si>
  <si>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</si>
  <si>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</si>
  <si>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</si>
  <si>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</si>
  <si>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</si>
  <si>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</si>
  <si>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</si>
  <si>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</si>
  <si>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</si>
  <si>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</si>
  <si>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</si>
  <si>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</si>
  <si>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</si>
  <si>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</si>
  <si>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</si>
  <si>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</si>
  <si>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</si>
  <si>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</si>
  <si>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</si>
  <si>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</si>
  <si>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</si>
  <si>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</si>
  <si>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</si>
  <si>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</si>
  <si>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</si>
  <si>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</si>
  <si>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</si>
  <si>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</si>
  <si>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</si>
  <si>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</si>
  <si>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</si>
  <si>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</si>
  <si>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</si>
  <si>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</si>
  <si>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</si>
  <si>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</si>
  <si>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</si>
  <si>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</si>
  <si>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</si>
  <si>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</si>
  <si>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</si>
  <si>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</si>
  <si>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</si>
  <si>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</si>
  <si>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</si>
  <si>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</si>
  <si>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</si>
  <si>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</si>
  <si>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</si>
  <si>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</si>
  <si>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</si>
  <si>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</si>
  <si>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</si>
  <si>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</si>
  <si>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</si>
  <si>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</si>
  <si>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</si>
  <si>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</si>
  <si>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</si>
  <si>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</si>
  <si>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</si>
  <si>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</si>
  <si>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</si>
  <si>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</si>
  <si>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</si>
  <si>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</si>
  <si>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</si>
  <si>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</si>
  <si>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</si>
  <si>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</si>
  <si>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</si>
  <si>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</si>
  <si>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</si>
  <si>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</si>
  <si>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</si>
  <si>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</si>
  <si>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</si>
  <si>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</si>
  <si>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</si>
  <si>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</si>
  <si>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</si>
  <si>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</si>
  <si>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</si>
  <si>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</si>
  <si>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</si>
  <si>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</si>
  <si>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</si>
  <si>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</si>
  <si>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</si>
  <si>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</si>
  <si>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</si>
  <si>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</si>
  <si>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</si>
  <si>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</si>
  <si>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</si>
  <si>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</si>
  <si>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</si>
  <si>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</si>
  <si>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</si>
  <si>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</si>
  <si>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</si>
  <si>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</si>
  <si>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</si>
  <si>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</si>
  <si>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</si>
  <si>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</si>
  <si>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</si>
  <si>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</si>
  <si>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</si>
  <si>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</si>
  <si>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</si>
  <si>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</si>
  <si>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</si>
  <si>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</si>
  <si>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</si>
  <si>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</si>
  <si>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</si>
  <si>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</si>
  <si>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</si>
  <si>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</si>
  <si>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</si>
  <si>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</si>
  <si>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</si>
  <si>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</si>
  <si>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</si>
  <si>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</si>
  <si>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</si>
  <si>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</si>
  <si>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</si>
  <si>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</si>
  <si>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</si>
  <si>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</si>
  <si>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</si>
  <si>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</si>
  <si>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</si>
  <si>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</si>
  <si>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</si>
  <si>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</si>
  <si>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</si>
  <si>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</si>
  <si>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</si>
  <si>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</si>
  <si>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</si>
  <si>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</si>
  <si>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</si>
  <si>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</si>
  <si>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</si>
  <si>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</si>
  <si>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</si>
  <si>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</si>
  <si>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</si>
  <si>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</si>
  <si>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</si>
  <si>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</si>
  <si>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</si>
  <si>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</si>
  <si>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</si>
  <si>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</si>
  <si>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</si>
  <si>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</si>
  <si>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</si>
  <si>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</si>
  <si>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</si>
  <si>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</si>
  <si>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</si>
  <si>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</si>
  <si>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</si>
  <si>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</si>
  <si>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</si>
  <si>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</si>
  <si>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</si>
  <si>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</si>
  <si>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</si>
  <si>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</si>
  <si>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</si>
  <si>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</si>
  <si>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</si>
  <si>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</si>
  <si>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</si>
  <si>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</si>
  <si>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</si>
  <si>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</si>
  <si>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</si>
  <si>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</si>
  <si>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</si>
  <si>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</si>
  <si>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</si>
  <si>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</si>
  <si>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</si>
  <si>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</si>
  <si>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</si>
  <si>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</si>
  <si>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</si>
  <si>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</si>
  <si>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</si>
  <si>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</si>
  <si>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</si>
  <si>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</si>
  <si>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</si>
  <si>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</si>
  <si>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</si>
  <si>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</si>
  <si>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</si>
  <si>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</si>
  <si>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</si>
  <si>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</si>
  <si>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</si>
  <si>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</si>
  <si>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</si>
  <si>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</si>
  <si>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</si>
  <si>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</si>
  <si>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</si>
  <si>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</si>
  <si>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</si>
  <si>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</si>
  <si>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</si>
  <si>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</si>
  <si>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</si>
  <si>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</si>
  <si>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</si>
  <si>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</si>
  <si>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</si>
  <si>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</si>
  <si>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</si>
  <si>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</si>
  <si>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</si>
  <si>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</si>
  <si>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</si>
  <si>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</si>
  <si>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</si>
  <si>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</si>
  <si>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</si>
  <si>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</si>
  <si>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</si>
  <si>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</si>
  <si>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</si>
  <si>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</si>
  <si>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</si>
  <si>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</si>
  <si>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</si>
  <si>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</si>
  <si>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</si>
  <si>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</si>
  <si>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</si>
  <si>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</si>
  <si>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</si>
  <si>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</si>
  <si>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</si>
  <si>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</si>
  <si>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</si>
  <si>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</si>
  <si>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</si>
  <si>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</si>
  <si>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</si>
  <si>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</si>
  <si>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</si>
  <si>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</si>
  <si>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</si>
  <si>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</si>
  <si>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</si>
  <si>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</si>
  <si>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</si>
  <si>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</si>
  <si>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</si>
  <si>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</si>
  <si>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</si>
  <si>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</si>
  <si>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</si>
  <si>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</si>
  <si>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</si>
  <si>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</si>
  <si>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</si>
  <si>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</si>
  <si>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</si>
  <si>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</si>
  <si>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</si>
  <si>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</si>
  <si>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</si>
  <si>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</si>
  <si>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</si>
  <si>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</si>
  <si>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</si>
  <si>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</si>
  <si>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</si>
  <si>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</si>
  <si>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</si>
  <si>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</si>
  <si>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</si>
  <si>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</si>
  <si>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</si>
  <si>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</si>
  <si>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</si>
  <si>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</si>
  <si>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</si>
  <si>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</si>
  <si>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</si>
  <si>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</si>
  <si>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</si>
  <si>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</si>
  <si>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</si>
  <si>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</si>
  <si>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</si>
  <si>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</si>
  <si>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</si>
  <si>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</si>
  <si>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</si>
  <si>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</si>
  <si>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</si>
  <si>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</si>
  <si>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</si>
  <si>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</si>
  <si>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</si>
  <si>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</si>
  <si>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</si>
  <si>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</si>
  <si>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</si>
  <si>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</si>
  <si>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</si>
  <si>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</si>
  <si>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</si>
  <si>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</si>
  <si>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</si>
  <si>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</si>
  <si>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</si>
  <si>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</si>
  <si>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</si>
  <si>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</si>
  <si>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</si>
  <si>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</si>
  <si>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</si>
  <si>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</si>
  <si>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</si>
  <si>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</si>
  <si>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</si>
  <si>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</si>
  <si>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</si>
  <si>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</si>
  <si>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</si>
  <si>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</si>
  <si>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</si>
  <si>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</si>
  <si>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</si>
  <si>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</si>
  <si>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</si>
  <si>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</si>
  <si>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</si>
  <si>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</si>
  <si>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</si>
  <si>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</si>
  <si>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</si>
  <si>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</si>
  <si>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</si>
  <si>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</si>
  <si>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</si>
  <si>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</si>
  <si>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</si>
  <si>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</si>
  <si>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</si>
  <si>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</si>
  <si>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</si>
  <si>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</si>
  <si>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</si>
  <si>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</si>
  <si>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</si>
  <si>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</si>
  <si>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</si>
  <si>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</si>
  <si>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</si>
  <si>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</si>
  <si>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</si>
  <si>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</si>
  <si>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</si>
  <si>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</si>
  <si>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</si>
  <si>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</si>
  <si>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</si>
  <si>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</si>
  <si>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</si>
  <si>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</si>
  <si>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</si>
  <si>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</si>
  <si>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</si>
  <si>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</si>
  <si>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</si>
  <si>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</si>
  <si>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</si>
  <si>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</si>
  <si>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</si>
  <si>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</si>
  <si>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</si>
  <si>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</si>
  <si>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</si>
  <si>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</si>
  <si>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</si>
  <si>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</si>
  <si>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</si>
  <si>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</si>
  <si>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</si>
  <si>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</si>
  <si>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</si>
  <si>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</si>
  <si>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</si>
  <si>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</si>
  <si>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</si>
  <si>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</si>
  <si>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</si>
  <si>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</si>
  <si>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</si>
  <si>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</si>
  <si>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</si>
  <si>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</si>
  <si>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</si>
  <si>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</si>
  <si>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</si>
  <si>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</si>
  <si>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</si>
  <si>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</si>
  <si>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</si>
  <si>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</si>
  <si>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</si>
  <si>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</si>
  <si>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</si>
  <si>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</si>
  <si>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</si>
  <si>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</si>
  <si>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</si>
  <si>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</si>
  <si>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</si>
  <si>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</si>
  <si>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</si>
  <si>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</si>
  <si>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</si>
  <si>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</si>
  <si>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</si>
  <si>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</si>
  <si>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</si>
  <si>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</si>
  <si>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</si>
  <si>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</si>
  <si>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</si>
  <si>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</si>
  <si>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</si>
  <si>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</si>
  <si>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</si>
  <si>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</si>
  <si>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</si>
  <si>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</si>
  <si>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</si>
  <si>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</si>
  <si>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</si>
  <si>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</si>
  <si>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</si>
  <si>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</si>
  <si>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</si>
  <si>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</si>
  <si>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</si>
  <si>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</si>
  <si>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</si>
  <si>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</si>
  <si>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</si>
  <si>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</si>
  <si>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</si>
  <si>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</si>
  <si>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</si>
  <si>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</si>
  <si>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</si>
  <si>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</si>
  <si>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</si>
  <si>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</si>
  <si>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</si>
  <si>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</si>
  <si>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</si>
  <si>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</si>
  <si>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</si>
  <si>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</si>
  <si>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</si>
  <si>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</si>
  <si>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</si>
  <si>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</si>
  <si>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</si>
  <si>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</si>
  <si>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</si>
  <si>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</si>
  <si>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</si>
  <si>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</si>
  <si>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</si>
  <si>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</si>
  <si>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</si>
  <si>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</si>
  <si>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</si>
  <si>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</si>
  <si>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</si>
  <si>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</si>
  <si>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</si>
  <si>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</si>
  <si>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</si>
  <si>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</si>
  <si>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</si>
  <si>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</si>
  <si>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</si>
  <si>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</si>
  <si>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</si>
  <si>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</si>
  <si>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</si>
  <si>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</si>
  <si>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</si>
  <si>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</si>
  <si>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</si>
  <si>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</si>
  <si>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</si>
  <si>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</si>
  <si>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</si>
  <si>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</si>
  <si>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</si>
  <si>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</si>
  <si>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</si>
  <si>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</si>
  <si>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</si>
  <si>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</si>
  <si>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</si>
  <si>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</si>
  <si>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</si>
  <si>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</si>
  <si>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</si>
  <si>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</si>
  <si>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</si>
  <si>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</si>
  <si>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</si>
  <si>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</si>
  <si>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</si>
  <si>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</si>
  <si>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</si>
  <si>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</si>
  <si>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</si>
  <si>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</si>
  <si>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</si>
  <si>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</si>
  <si>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</si>
  <si>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</si>
  <si>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</si>
  <si>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</si>
  <si>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</si>
  <si>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</si>
  <si>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</si>
  <si>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</si>
  <si>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</si>
  <si>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</si>
  <si>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</si>
  <si>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</si>
  <si>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</si>
  <si>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</si>
  <si>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</si>
  <si>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</si>
  <si>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</si>
  <si>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</si>
  <si>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</si>
  <si>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</si>
  <si>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</si>
  <si>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</si>
  <si>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</si>
  <si>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</si>
  <si>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</si>
  <si>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</si>
  <si>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</si>
  <si>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</si>
  <si>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</si>
  <si>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</si>
  <si>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</si>
  <si>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</si>
  <si>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</si>
  <si>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</si>
  <si>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</si>
  <si>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</si>
  <si>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</si>
  <si>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</si>
  <si>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</si>
  <si>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</si>
  <si>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</si>
  <si>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</si>
  <si>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</si>
  <si>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</si>
  <si>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</si>
  <si>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</si>
  <si>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</si>
  <si>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</si>
  <si>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</si>
  <si>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</si>
  <si>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</si>
  <si>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</si>
  <si>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</si>
  <si>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</si>
  <si>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</si>
  <si>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</si>
  <si>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</si>
  <si>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</si>
  <si>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</si>
  <si>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</si>
  <si>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</si>
  <si>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</si>
  <si>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</si>
  <si>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</si>
  <si>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</si>
  <si>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</si>
  <si>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</si>
  <si>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</si>
  <si>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</si>
  <si>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</si>
  <si>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</si>
  <si>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</si>
  <si>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</si>
  <si>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</si>
  <si>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</si>
  <si>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</si>
  <si>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</si>
  <si>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</si>
  <si>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</si>
  <si>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</si>
  <si>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</si>
  <si>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</si>
  <si>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</si>
  <si>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</si>
  <si>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</si>
  <si>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</si>
  <si>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</si>
  <si>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</si>
  <si>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</si>
  <si>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</si>
  <si>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</si>
  <si>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</si>
  <si>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</si>
  <si>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</si>
  <si>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</si>
  <si>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</si>
  <si>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</si>
  <si>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</si>
  <si>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</si>
  <si>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</si>
  <si>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</si>
  <si>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</si>
  <si>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</si>
  <si>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</si>
  <si>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</si>
  <si>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</si>
  <si>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</si>
  <si>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</si>
  <si>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</si>
  <si>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</si>
  <si>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</si>
  <si>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</si>
  <si>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</si>
  <si>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</si>
  <si>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</si>
  <si>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</si>
  <si>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</si>
  <si>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</si>
  <si>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</si>
  <si>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</si>
  <si>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</si>
  <si>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</si>
  <si>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</si>
  <si>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</si>
  <si>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</si>
  <si>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</si>
  <si>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</si>
  <si>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</si>
  <si>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</si>
  <si>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</si>
  <si>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</si>
  <si>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</si>
  <si>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</si>
  <si>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</si>
  <si>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</si>
  <si>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</si>
  <si>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</si>
  <si>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</si>
  <si>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</si>
  <si>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</si>
  <si>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</si>
  <si>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</si>
  <si>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</si>
  <si>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</si>
  <si>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</si>
  <si>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</si>
  <si>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</si>
  <si>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</si>
  <si>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</si>
  <si>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</si>
  <si>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</si>
  <si>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</si>
  <si>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</si>
  <si>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</si>
  <si>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</si>
  <si>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</si>
  <si>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</si>
  <si>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</si>
  <si>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</si>
  <si>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</si>
  <si>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</si>
  <si>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</si>
  <si>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</si>
  <si>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</si>
  <si>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</si>
  <si>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</si>
  <si>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</si>
  <si>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</si>
  <si>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</si>
  <si>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</si>
  <si>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</si>
  <si>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</si>
  <si>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</si>
  <si>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</si>
  <si>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</si>
  <si>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</si>
  <si>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</si>
  <si>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</si>
  <si>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</si>
  <si>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</si>
  <si>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</si>
  <si>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</si>
  <si>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</si>
  <si>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</si>
  <si>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</si>
  <si>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</si>
  <si>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</si>
  <si>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</si>
  <si>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</si>
  <si>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</si>
  <si>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</si>
  <si>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</si>
  <si>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</si>
  <si>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</si>
  <si>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</si>
  <si>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</si>
  <si>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</si>
  <si>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</si>
  <si>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</si>
  <si>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</si>
  <si>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</si>
  <si>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</si>
  <si>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</si>
  <si>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</si>
  <si>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</si>
  <si>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</si>
  <si>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</si>
  <si>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</si>
  <si>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</si>
  <si>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</si>
  <si>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</si>
  <si>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</si>
  <si>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</si>
  <si>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</si>
  <si>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</si>
  <si>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</si>
  <si>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</si>
  <si>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</si>
  <si>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</si>
  <si>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</si>
  <si>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</si>
  <si>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</si>
  <si>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</si>
  <si>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</si>
  <si>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</si>
  <si>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</si>
  <si>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</si>
  <si>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</si>
  <si>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</si>
  <si>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</si>
  <si>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</si>
  <si>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</si>
  <si>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</si>
  <si>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</si>
  <si>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</si>
  <si>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</si>
  <si>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</si>
  <si>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</si>
  <si>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</si>
  <si>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</si>
  <si>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</si>
  <si>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</si>
  <si>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</si>
  <si>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</si>
  <si>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</si>
  <si>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</si>
  <si>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</si>
  <si>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</si>
  <si>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</si>
  <si>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</si>
  <si>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</si>
  <si>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</si>
  <si>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</si>
  <si>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</si>
  <si>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</si>
  <si>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</si>
  <si>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</si>
  <si>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</si>
  <si>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</si>
  <si>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</si>
  <si>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</si>
  <si>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</si>
  <si>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</si>
  <si>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</si>
  <si>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</si>
  <si>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</si>
  <si>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</si>
  <si>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</si>
  <si>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</si>
  <si>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</si>
  <si>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</si>
  <si>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</si>
  <si>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</si>
  <si>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</si>
  <si>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</si>
  <si>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</si>
  <si>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</si>
  <si>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</si>
  <si>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</si>
  <si>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</si>
  <si>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</si>
  <si>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</si>
  <si>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</si>
  <si>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</si>
  <si>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</si>
  <si>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</si>
  <si>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</si>
  <si>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</si>
  <si>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</si>
  <si>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</si>
  <si>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</si>
  <si>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</si>
  <si>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</si>
  <si>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</si>
  <si>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</si>
  <si>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</si>
  <si>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</si>
  <si>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</si>
  <si>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</si>
  <si>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</si>
  <si>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</si>
  <si>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</si>
  <si>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</si>
  <si>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</si>
  <si>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</si>
  <si>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</si>
  <si>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</si>
  <si>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</si>
  <si>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</si>
  <si>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</si>
  <si>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</si>
  <si>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</si>
  <si>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</si>
  <si>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</si>
  <si>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</si>
  <si>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</si>
  <si>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</si>
  <si>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</si>
  <si>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</si>
  <si>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</si>
  <si>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</si>
  <si>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</si>
  <si>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</si>
  <si>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</si>
  <si>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</si>
  <si>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</si>
  <si>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</si>
  <si>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</si>
  <si>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</si>
  <si>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</si>
  <si>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</si>
  <si>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</si>
  <si>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</si>
  <si>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</si>
  <si>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</si>
  <si>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</si>
  <si>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</si>
  <si>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</si>
  <si>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</si>
  <si>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</si>
  <si>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</si>
  <si>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</si>
  <si>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</si>
  <si>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</si>
  <si>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</si>
  <si>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</si>
  <si>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</si>
  <si>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</si>
  <si>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</si>
  <si>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</si>
  <si>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</si>
  <si>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</si>
  <si>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</si>
  <si>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</si>
  <si>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</si>
  <si>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</si>
  <si>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</si>
  <si>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</si>
  <si>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</si>
  <si>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</si>
  <si>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</si>
  <si>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</si>
  <si>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</si>
  <si>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</si>
  <si>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</si>
  <si>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</si>
  <si>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</si>
  <si>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</si>
  <si>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</si>
  <si>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</si>
  <si>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</si>
  <si>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</si>
  <si>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</si>
  <si>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</si>
  <si>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</si>
  <si>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</si>
  <si>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</si>
  <si>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</si>
  <si>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</si>
  <si>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</si>
  <si>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</si>
  <si>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</si>
  <si>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</si>
  <si>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</si>
  <si>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</si>
  <si>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</si>
  <si>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</si>
  <si>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</si>
  <si>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</si>
  <si>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</si>
  <si>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</si>
  <si>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</si>
  <si>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</si>
  <si>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</si>
  <si>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</si>
  <si>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</si>
  <si>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</si>
  <si>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</si>
  <si>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</si>
  <si>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</si>
  <si>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</si>
  <si>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</si>
  <si>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</si>
  <si>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</si>
  <si>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</si>
  <si>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</si>
  <si>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</si>
  <si>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</si>
  <si>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</si>
  <si>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</si>
  <si>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</si>
  <si>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</si>
  <si>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</si>
  <si>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</si>
  <si>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</si>
  <si>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</si>
  <si>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</si>
  <si>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</si>
  <si>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</si>
  <si>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</si>
  <si>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</si>
  <si>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</si>
  <si>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</si>
  <si>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</si>
  <si>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</si>
  <si>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</si>
  <si>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</si>
  <si>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</si>
  <si>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</si>
  <si>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</si>
  <si>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</si>
  <si>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</si>
  <si>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</si>
  <si>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</si>
  <si>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</si>
  <si>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</si>
  <si>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</si>
  <si>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</si>
  <si>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</si>
  <si>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</si>
  <si>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</si>
  <si>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</si>
  <si>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</si>
  <si>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</si>
  <si>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</si>
  <si>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</si>
  <si>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</si>
  <si>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</si>
  <si>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</si>
  <si>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</si>
  <si>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</si>
  <si>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</si>
  <si>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</si>
  <si>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</si>
  <si>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</si>
  <si>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</si>
  <si>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</si>
  <si>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</si>
  <si>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</si>
  <si>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</si>
  <si>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</si>
  <si>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</si>
  <si>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</si>
  <si>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</si>
  <si>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</si>
  <si>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PCM-20251028-00001417</t>
  </si>
  <si>
    <t>5G flapping,  site is located in compound and have access issue escalated</t>
  </si>
  <si>
    <t>PCM-20251028-00001470</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</si>
  <si>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</si>
  <si>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</si>
  <si>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</si>
  <si>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</si>
  <si>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</si>
  <si>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</si>
  <si>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</si>
  <si>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</si>
  <si>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</si>
  <si>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</si>
  <si>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</si>
  <si>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</si>
  <si>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</si>
  <si>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</si>
  <si>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</si>
  <si>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</si>
  <si>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</si>
  <si>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</si>
  <si>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</si>
  <si>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</si>
  <si>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</si>
  <si>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</si>
  <si>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</si>
  <si>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</si>
  <si>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</si>
  <si>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</si>
  <si>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</si>
  <si>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</si>
  <si>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</si>
  <si>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</si>
  <si>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</si>
  <si>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</si>
  <si>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</si>
  <si>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</si>
  <si>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</si>
  <si>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</si>
  <si>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</si>
  <si>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</si>
  <si>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</si>
  <si>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</si>
  <si>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</si>
  <si>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</si>
  <si>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</si>
  <si>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</si>
  <si>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</si>
  <si>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</si>
  <si>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</si>
  <si>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</si>
  <si>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</si>
  <si>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</si>
  <si>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</si>
  <si>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</si>
  <si>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</si>
  <si>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</si>
  <si>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</si>
  <si>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</si>
  <si>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</si>
  <si>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</si>
  <si>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</si>
  <si>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</si>
  <si>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</si>
  <si>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</si>
  <si>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</si>
  <si>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</si>
  <si>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</si>
  <si>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</si>
  <si>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</si>
  <si>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</si>
  <si>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</si>
  <si>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</si>
  <si>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</si>
  <si>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</si>
  <si>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</si>
  <si>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</si>
  <si>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</si>
  <si>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</si>
  <si>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</si>
  <si>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</si>
  <si>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</si>
  <si>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</si>
  <si>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</si>
  <si>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</si>
  <si>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</si>
  <si>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PCM-20251028-00001378</t>
  </si>
  <si>
    <t>ETA 30 km</t>
  </si>
  <si>
    <t>PCM-20251028-00001271</t>
  </si>
  <si>
    <t>ETA:20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</si>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</sst>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9" totalsRowShown="0" headerRowDxfId="157" dataDxfId="156" headerRowBorderDxfId="154" tableBorderDxfId="155" totalsRowBorderDxfId="153">
  <autoFilter ref="A1:CJ1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295.69733981481113</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5.9399999998277053E-2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1.8022685180767439E-2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2.3798148147761822E-2</v>
      </c>
      <c r="H5" s="136">
        <v>45958.594189814816</v>
      </c>
      <c r="I5" s="134" t="str">
        <f>IFERROR(VLOOKUP(D5,DB!A:F,6,0),"")</f>
        <v>Generator-SG</v>
      </c>
      <c r="J5" s="134" t="str">
        <f>IFERROR(VLOOKUP(D5,DB!A:G,7,0),"")</f>
        <v>Vandalized</v>
      </c>
      <c r="K5" s="170" t="s">
        <v>39005</v>
      </c>
      <c r="L5" s="139" t="str">
        <f>IFERROR(VLOOKUP(D5,DB!A:I,9,0),"")</f>
        <v>Latis</v>
      </c>
    </row>
    <row r="6" spans="1:15" ht="15" customHeight="1">
      <c r="A6" s="133" t="s">
        <v>39006</v>
      </c>
      <c r="B6" s="134" t="str">
        <f>IFERROR(VLOOKUP(D6,DB!A:K,11,0),"")</f>
        <v>R1</v>
      </c>
      <c r="C6" s="134">
        <v>1</v>
      </c>
      <c r="D6" s="172" t="s">
        <v>18784</v>
      </c>
      <c r="E6" s="135" t="s">
        <v>38998</v>
      </c>
      <c r="F6" s="136">
        <v>45958.62903935185</v>
      </c>
      <c r="G6" s="137">
        <f ca="1">IFERROR(NOW()-F6,"")</f>
        <v>1.6726388887036592E-2</v>
      </c>
      <c r="H6" s="136">
        <v>45958.621400462966</v>
      </c>
      <c r="I6" s="134" t="str">
        <f>IFERROR(VLOOKUP(D6,DB!A:F,6,0),"")</f>
        <v>SCECO</v>
      </c>
      <c r="J6" s="134" t="str">
        <f>IFERROR(VLOOKUP(D6,DB!A:G,7,0),"")</f>
        <v>Dead</v>
      </c>
      <c r="K6" s="170" t="s">
        <v>39007</v>
      </c>
      <c r="L6" s="139" t="str">
        <f>IFERROR(VLOOKUP(D6,DB!A:I,9,0),"")</f>
        <v>Latis</v>
      </c>
    </row>
    <row r="7" spans="1:15" ht="15" customHeight="1">
      <c r="A7" s="133" t="s">
        <v>39008</v>
      </c>
      <c r="B7" s="134" t="str">
        <f>IFERROR(VLOOKUP(D7,DB!A:K,11,0),"")</f>
        <v>R1</v>
      </c>
      <c r="C7" s="134">
        <v>3</v>
      </c>
      <c r="D7" s="134" t="s">
        <v>19206</v>
      </c>
      <c r="E7" s="135" t="s">
        <v>38998</v>
      </c>
      <c r="F7" s="174">
        <v>45958.645590277774</v>
      </c>
      <c r="G7" s="137">
        <f ca="1">IFERROR(NOW()-F7,"")</f>
        <v>1.7546296294312924E-4</v>
      </c>
      <c r="H7" s="136">
        <v>45958.637256944443</v>
      </c>
      <c r="I7" s="134" t="str">
        <f>IFERROR(VLOOKUP(D7,DB!A:F,6,0),"")</f>
        <v>SCECO</v>
      </c>
      <c r="J7" s="134" t="str">
        <f>IFERROR(VLOOKUP(D7,DB!A:G,7,0),"")</f>
        <v>Vandalized+No BB Design</v>
      </c>
      <c r="K7" s="170" t="s">
        <v>39009</v>
      </c>
      <c r="L7" s="139" t="str">
        <f>IFERROR(VLOOKUP(D7,DB!A:I,9,0),"")</f>
        <v>Latis</v>
      </c>
    </row>
    <row r="8" spans="1:15" ht="15" customHeight="1">
      <c r="A8" s="133"/>
      <c r="B8" s="134" t="str">
        <f>IFERROR(VLOOKUP(D8,DB!A:K,11,0),"")</f>
        <v/>
      </c>
      <c r="C8" s="134"/>
      <c r="D8" s="134"/>
      <c r="E8" s="135"/>
      <c r="F8" s="136"/>
      <c r="G8" s="137">
        <f ca="1">IFERROR(NOW()-F8,"")</f>
        <v>45958.645765740737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45958.645765740737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45958.645765740737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45958.645765740737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45958.645765740737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45958.645765740737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45958.645765740737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45958.645765740737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45958.645765740737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45958.645765740737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45958.645765740737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45958.645765740737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45958.645765740737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45958.645765740737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45958.645765740737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45958.645765740737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45958.645765740737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45958.645765740737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45958.645765740737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45958.645765740737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45958.645765740737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45958.645765740737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45958.645765740737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45958.645765740737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45958.645765740737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45958.645765740737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45958.645765740737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45958.645765740737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45958.645765740737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45958.645765740737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45958.645765740737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45958.645765740737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45958.645765740737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45958.645765740737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45958.645765740737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45958.645765740737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45958.645765740737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45958.645765740737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45958.645765740737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45958.645765740737</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45958.645765740737</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35393BF4-0683-4CF8-B92D-ACC07154E039}"/>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9"/>
  <sheetViews>
    <sheetView tabSelected="1" workbookViewId="0">
      <selection activeCell="D13" sqref="D13"/>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39010</v>
      </c>
      <c r="N1" s="90" t="s">
        <v>39011</v>
      </c>
      <c r="O1" s="90" t="s">
        <v>39012</v>
      </c>
      <c r="P1" s="90" t="s">
        <v>39013</v>
      </c>
      <c r="Q1" s="90" t="s">
        <v>39014</v>
      </c>
      <c r="R1" s="90" t="s">
        <v>39015</v>
      </c>
      <c r="S1" s="90" t="s">
        <v>39016</v>
      </c>
      <c r="T1" s="90" t="s">
        <v>39017</v>
      </c>
      <c r="U1" s="90" t="s">
        <v>39018</v>
      </c>
      <c r="V1" s="90" t="s">
        <v>39019</v>
      </c>
      <c r="W1" s="90" t="s">
        <v>39020</v>
      </c>
      <c r="X1" s="90" t="s">
        <v>39021</v>
      </c>
      <c r="Y1" s="90" t="s">
        <v>39022</v>
      </c>
      <c r="Z1" s="90" t="s">
        <v>39023</v>
      </c>
      <c r="AA1" s="90" t="s">
        <v>39024</v>
      </c>
      <c r="AB1" s="90" t="s">
        <v>39025</v>
      </c>
      <c r="AC1" s="90" t="s">
        <v>39026</v>
      </c>
      <c r="AD1" s="90" t="s">
        <v>39027</v>
      </c>
      <c r="AE1" s="90" t="s">
        <v>39028</v>
      </c>
      <c r="AF1" s="90" t="s">
        <v>39029</v>
      </c>
      <c r="AG1" s="90" t="s">
        <v>39030</v>
      </c>
      <c r="AH1" s="90" t="s">
        <v>39031</v>
      </c>
      <c r="AI1" s="90" t="s">
        <v>39032</v>
      </c>
      <c r="AJ1" s="90" t="s">
        <v>39033</v>
      </c>
      <c r="AK1" s="90" t="s">
        <v>39034</v>
      </c>
      <c r="AL1" s="90" t="s">
        <v>39035</v>
      </c>
      <c r="AM1" s="90" t="s">
        <v>39036</v>
      </c>
      <c r="AN1" s="90" t="s">
        <v>39037</v>
      </c>
      <c r="AO1" s="90" t="s">
        <v>39038</v>
      </c>
      <c r="AP1" s="90" t="s">
        <v>39039</v>
      </c>
      <c r="AQ1" s="90" t="s">
        <v>39040</v>
      </c>
      <c r="AR1" s="90" t="s">
        <v>39041</v>
      </c>
      <c r="AS1" s="90" t="s">
        <v>39042</v>
      </c>
      <c r="AT1" s="90" t="s">
        <v>39043</v>
      </c>
      <c r="AU1" s="90" t="s">
        <v>39044</v>
      </c>
      <c r="AV1" s="90" t="s">
        <v>39045</v>
      </c>
      <c r="AW1" s="90" t="s">
        <v>39046</v>
      </c>
      <c r="AX1" s="90" t="s">
        <v>39047</v>
      </c>
      <c r="AY1" s="90" t="s">
        <v>39048</v>
      </c>
      <c r="AZ1" s="90" t="s">
        <v>39049</v>
      </c>
      <c r="BA1" s="90" t="s">
        <v>39050</v>
      </c>
      <c r="BB1" s="90" t="s">
        <v>39051</v>
      </c>
      <c r="BC1" s="90" t="s">
        <v>39052</v>
      </c>
      <c r="BD1" s="90" t="s">
        <v>39053</v>
      </c>
      <c r="BE1" s="90" t="s">
        <v>39054</v>
      </c>
      <c r="BF1" s="90" t="s">
        <v>39055</v>
      </c>
      <c r="BG1" s="90" t="s">
        <v>39056</v>
      </c>
      <c r="BH1" s="90" t="s">
        <v>39057</v>
      </c>
      <c r="BI1" s="90" t="s">
        <v>39058</v>
      </c>
      <c r="BJ1" s="90" t="s">
        <v>39059</v>
      </c>
      <c r="BK1" s="90" t="s">
        <v>39060</v>
      </c>
      <c r="BL1" s="90" t="s">
        <v>39061</v>
      </c>
      <c r="BM1" s="90" t="s">
        <v>39062</v>
      </c>
      <c r="BN1" s="90" t="s">
        <v>39063</v>
      </c>
      <c r="BO1" s="90" t="s">
        <v>39064</v>
      </c>
      <c r="BP1" s="90" t="s">
        <v>39065</v>
      </c>
      <c r="BQ1" s="90" t="s">
        <v>39066</v>
      </c>
      <c r="BR1" s="90" t="s">
        <v>39067</v>
      </c>
      <c r="BS1" s="90" t="s">
        <v>39068</v>
      </c>
      <c r="BT1" s="90" t="s">
        <v>39069</v>
      </c>
      <c r="BU1" s="90" t="s">
        <v>39070</v>
      </c>
      <c r="BV1" s="90" t="s">
        <v>39071</v>
      </c>
      <c r="BW1" s="90" t="s">
        <v>39072</v>
      </c>
      <c r="BX1" s="90" t="s">
        <v>39073</v>
      </c>
      <c r="BY1" s="90" t="s">
        <v>39074</v>
      </c>
      <c r="BZ1" s="90" t="s">
        <v>39075</v>
      </c>
      <c r="CA1" s="90" t="s">
        <v>39076</v>
      </c>
      <c r="CB1" s="90" t="s">
        <v>39077</v>
      </c>
      <c r="CC1" s="90" t="s">
        <v>39078</v>
      </c>
      <c r="CD1" s="90" t="s">
        <v>39079</v>
      </c>
      <c r="CE1" s="90" t="s">
        <v>39080</v>
      </c>
      <c r="CF1" s="90" t="s">
        <v>39081</v>
      </c>
      <c r="CG1" s="90" t="s">
        <v>39082</v>
      </c>
      <c r="CH1" s="90" t="s">
        <v>39083</v>
      </c>
      <c r="CI1" s="90" t="s">
        <v>39084</v>
      </c>
      <c r="CJ1" s="90" t="s">
        <v>39085</v>
      </c>
    </row>
    <row r="2" spans="1:88" s="70" customFormat="1" ht="31.5" customHeight="1">
      <c r="A2" s="63" t="s">
        <v>39086</v>
      </c>
      <c r="B2" s="63" t="s">
        <v>27</v>
      </c>
      <c r="C2" s="63">
        <v>1</v>
      </c>
      <c r="D2" s="63" t="s">
        <v>19312</v>
      </c>
      <c r="E2" s="87" t="s">
        <v>39087</v>
      </c>
      <c r="F2" s="76">
        <v>45322.056979166664</v>
      </c>
      <c r="G2" s="77" t="s">
        <v>39088</v>
      </c>
      <c r="H2" s="89">
        <v>45322.050729166665</v>
      </c>
      <c r="I2" s="63" t="s">
        <v>88</v>
      </c>
      <c r="J2" s="63" t="s">
        <v>65</v>
      </c>
      <c r="K2" s="88" t="s">
        <v>39089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39090</v>
      </c>
      <c r="B3" s="63" t="str">
        <f>IFERROR(VLOOKUP(D3,DB!A:K,11,0),"")</f>
        <v>R2</v>
      </c>
      <c r="C3" s="63">
        <v>1</v>
      </c>
      <c r="D3" s="63" t="s">
        <v>29202</v>
      </c>
      <c r="E3" s="87" t="s">
        <v>38998</v>
      </c>
      <c r="F3" s="76">
        <v>45824.999837962961</v>
      </c>
      <c r="G3" s="77">
        <f ca="1">IFERROR(NOW()-F3,"-")</f>
        <v>133.6459277777758</v>
      </c>
      <c r="H3" s="76">
        <v>45824.993587962963</v>
      </c>
      <c r="I3" s="63" t="str">
        <f>IFERROR(VLOOKUP(D3,DB!A:F,6,0),"")</f>
        <v>Generator-SG</v>
      </c>
      <c r="J3" s="63" t="str">
        <f>IFERROR(VLOOKUP(D3,DB!A:G,7,0),"")</f>
        <v>Good</v>
      </c>
      <c r="K3" s="88" t="s">
        <v>39091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39092</v>
      </c>
      <c r="B4" s="18" t="str">
        <f>IFERROR(VLOOKUP(D4,DB!A:K,11,0),"")</f>
        <v>R2</v>
      </c>
      <c r="C4" s="18">
        <v>2</v>
      </c>
      <c r="D4" s="18" t="s">
        <v>29317</v>
      </c>
      <c r="E4" s="114" t="s">
        <v>39087</v>
      </c>
      <c r="F4" s="115">
        <v>45958.612118055556</v>
      </c>
      <c r="G4" s="116">
        <f ca="1">IFERROR(NOW()-F4,"-")</f>
        <v>3.364756944210967E-2</v>
      </c>
      <c r="H4" s="115">
        <v>45958.594756944447</v>
      </c>
      <c r="I4" s="18" t="str">
        <f>IFERROR(VLOOKUP(D4,DB!A:F,6,0),"")</f>
        <v>SCECO</v>
      </c>
      <c r="J4" s="18" t="str">
        <f>IFERROR(VLOOKUP(D4,DB!A:G,7,0),"")</f>
        <v>Vandalized</v>
      </c>
      <c r="K4" s="19" t="s">
        <v>39093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45958.645765624999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45958.645765624999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45958.645765624999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45958.645765624999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45958.645765624999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45958.645765624999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45958.645765624999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45958.645765624999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45958.645765624999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45958.645765624999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45958.645765624999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45958.645765624999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45958.645765624999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45958.645765624999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45958.645765624999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45958.645765624999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45958.645765624999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45958.645765624999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45958.645765624999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45958.645765624999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45958.645765624999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45958.645765624999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45958.645765624999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45958.645765624999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45958.645765624999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45958.645765624999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45958.645765624999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45958.645765624999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45958.645765624999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45958.645765624999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45958.645765624999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45958.645765624999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45958.645765624999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45958.645765624999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45958.645765624999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45958.645765624999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45958.645765624999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45958.645765624999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45958.645765624999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45958.645765624999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45958.645765624999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45958.645765624999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45958.645765624999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45958.645765624999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45958.645765624999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45958.645765624999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45958.645765624999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45958.645765624999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45958.645765624999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45958.645765624999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61"/>
      <c r="B55" s="162" t="str">
        <f>IFERROR(VLOOKUP(D55,DB!A:K,11,0),"")</f>
        <v/>
      </c>
      <c r="C55" s="162"/>
      <c r="D55" s="162"/>
      <c r="E55" s="163"/>
      <c r="F55" s="164"/>
      <c r="G55" s="165">
        <f ca="1">IFERROR(NOW()-F55,"-")</f>
        <v>45958.645765624999</v>
      </c>
      <c r="H55" s="164"/>
      <c r="I55" s="162" t="str">
        <f>IFERROR(VLOOKUP(D55,DB!A:F,6,0),"")</f>
        <v/>
      </c>
      <c r="J55" s="162" t="str">
        <f>IFERROR(VLOOKUP(D55,DB!A:G,7,0),"")</f>
        <v/>
      </c>
      <c r="K55" s="166"/>
      <c r="L55" s="162" t="str">
        <f>IFERROR(VLOOKUP(D55,DB!A:I,9,0),"")</f>
        <v/>
      </c>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c r="BK55" s="162"/>
      <c r="BL55" s="162"/>
      <c r="BM55" s="162"/>
      <c r="BN55" s="162"/>
      <c r="BO55" s="162"/>
      <c r="BP55" s="162"/>
      <c r="BQ55" s="162"/>
      <c r="BR55" s="162"/>
      <c r="BS55" s="162"/>
      <c r="BT55" s="162"/>
      <c r="BU55" s="162"/>
      <c r="BV55" s="162"/>
      <c r="BW55" s="162"/>
      <c r="BX55" s="162"/>
      <c r="BY55" s="162"/>
      <c r="BZ55" s="162"/>
      <c r="CA55" s="162"/>
      <c r="CB55" s="162"/>
      <c r="CC55" s="162"/>
      <c r="CD55" s="162"/>
      <c r="CE55" s="162"/>
      <c r="CF55" s="162"/>
      <c r="CG55" s="162"/>
      <c r="CH55" s="162"/>
      <c r="CI55" s="162"/>
      <c r="CJ55" s="167"/>
    </row>
    <row r="56" spans="1:88" ht="31.5" customHeight="1">
      <c r="A56" s="113"/>
      <c r="B56" s="18" t="str">
        <f>IFERROR(VLOOKUP(D56,DB!A:K,11,0),"")</f>
        <v/>
      </c>
      <c r="C56" s="18"/>
      <c r="D56" s="18"/>
      <c r="E56" s="114"/>
      <c r="F56" s="115"/>
      <c r="G56" s="116">
        <f ca="1">IFERROR(NOW()-F56,"-")</f>
        <v>45958.645765624999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45958.645765624999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45958.645765624999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45958.645765624999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45958.645765624999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45958.645765624999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45958.645765624999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45958.645765624999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45958.645765624999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45958.645765624999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45958.645765624999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45958.645765624999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45958.645765624999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45958.645765624999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45958.645765624999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45958.645765624999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45958.645765624999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45958.645765624999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45958.645765624999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45958.645765624999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45958.645765624999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45958.645765624999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45958.645765624999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45958.645765624999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45958.645765624999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45958.645765624999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45958.645765624999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45958.645765624999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45958.645765624999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45958.645765624999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45958.645765624999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45958.645765624999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45958.645765624999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45958.645765624999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45958.645765624999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45958.645765624999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45958.645765624999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45958.645765624999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45958.645765624999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45958.645765624999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45958.645765624999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45958.645765624999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45958.645765624999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45958.645765624999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45958.645765624999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45958.645765624999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45958.645765624999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45958.645765624999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45958.645765624999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45958.645765624999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45958.645765624999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45958.645765624999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45958.645765624999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45958.645765624999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45958.645765624999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45958.645765624999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45958.645765624999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45958.645765624999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45958.645765624999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45958.645765624999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45958.645765624999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45958.645765624999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45958.645765624999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45958.645765624999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45958.645765624999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45958.645765624999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45958.645765624999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45958.645765624999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45958.645765624999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45958.645765624999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45958.645765624999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45958.645765624999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45958.645765624999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45958.645765624999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45958.645765624999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45958.645765624999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45958.645765624999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45958.645765624999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45958.645765624999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45958.645765624999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45958.645765624999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45958.645765624999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45958.645765624999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45958.645765624999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45958.645765624999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45958.645765624999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45958.645765624999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45958.645765624999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45958.645765624999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45958.645765624999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45958.645765624999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45958.645765624999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45958.645765624999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45958.645765624999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45958.645765624999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45958.645765624999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45958.645765624999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45958.645765624999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45958.645765624999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45958.645765624999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45958.645765624999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45958.645765624999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45958.645765624999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45958.645765624999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45958.645765624999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45958.645765624999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45958.645765624999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45958.645765624999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45958.645765624999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45958.645765624999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45958.645765624999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45958.645765624999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45958.645765624999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45958.645765624999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45958.645765624999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45958.645765624999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45958.645765624999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45958.645765624999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45958.645765624999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45958.645765624999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45958.645765624999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45958.645765624999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45958.645765624999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45958.645765624999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45958.645765624999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45958.645765624999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45958.645765624999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45958.645765624999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45958.645765624999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45958.645765624999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45958.645765624999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45958.645765624999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45958.645765624999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45958.645765624999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45958.645765624999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45958.645765624999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45958.645765624999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45958.645765624999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45958.645765624999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45958.645765624999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45958.645765624999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45958.645765624999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45958.645765624999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61"/>
      <c r="B199" s="162" t="str">
        <f>IFERROR(VLOOKUP(D199,DB!A:K,11,0),"")</f>
        <v/>
      </c>
      <c r="C199" s="162"/>
      <c r="D199" s="162"/>
      <c r="E199" s="163"/>
      <c r="F199" s="164"/>
      <c r="G199" s="165">
        <f ca="1">IFERROR(NOW()-F199,"-")</f>
        <v>45958.645765624999</v>
      </c>
      <c r="H199" s="164"/>
      <c r="I199" s="162" t="str">
        <f>IFERROR(VLOOKUP(D199,DB!A:F,6,0),"")</f>
        <v/>
      </c>
      <c r="J199" s="162" t="str">
        <f>IFERROR(VLOOKUP(D199,DB!A:G,7,0),"")</f>
        <v/>
      </c>
      <c r="K199" s="166"/>
      <c r="L199" s="162" t="str">
        <f>IFERROR(VLOOKUP(D199,DB!A:I,9,0),"")</f>
        <v/>
      </c>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162"/>
      <c r="BX199" s="162"/>
      <c r="BY199" s="162"/>
      <c r="BZ199" s="162"/>
      <c r="CA199" s="162"/>
      <c r="CB199" s="162"/>
      <c r="CC199" s="162"/>
      <c r="CD199" s="162"/>
      <c r="CE199" s="162"/>
      <c r="CF199" s="162"/>
      <c r="CG199" s="162"/>
      <c r="CH199" s="162"/>
      <c r="CI199" s="162"/>
      <c r="CJ199" s="167"/>
    </row>
  </sheetData>
  <dataValidations count="2">
    <dataValidation allowBlank="1" showInputMessage="1" showErrorMessage="1" sqref="E1" xr:uid="{4D935161-CDD3-4592-B877-3FB59C99E142}"/>
    <dataValidation type="list" allowBlank="1" showInputMessage="1" showErrorMessage="1" sqref="E3:E1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39094</v>
      </c>
      <c r="B2" s="63" t="str">
        <f>IFERROR(VLOOKUP(D2,DB!A:K,11,0),"")</f>
        <v>R3</v>
      </c>
      <c r="C2" s="18">
        <v>1</v>
      </c>
      <c r="D2" s="63" t="s">
        <v>20220</v>
      </c>
      <c r="E2" s="18" t="s">
        <v>38998</v>
      </c>
      <c r="F2" s="20">
        <v>45958.578564814816</v>
      </c>
      <c r="G2" s="21">
        <f t="shared" ref="G2:G7" ca="1" si="0">IFERROR(NOW()-F2,"-")</f>
        <v>6.7200925921497401E-2</v>
      </c>
      <c r="H2" s="22">
        <v>45958.572777777779</v>
      </c>
      <c r="I2" s="19" t="str">
        <f>IFERROR(VLOOKUP(D2,DB!A:F,6,0),"")</f>
        <v>SCECO</v>
      </c>
      <c r="J2" s="18" t="str">
        <f>IFERROR(VLOOKUP(D2,DB!A:G,7,0),"")</f>
        <v>Dead</v>
      </c>
      <c r="K2" s="46" t="s">
        <v>39095</v>
      </c>
      <c r="L2" s="23" t="str">
        <f>IFERROR(VLOOKUP(D2,DB!A:I,9,0),"")</f>
        <v>Latis</v>
      </c>
    </row>
    <row r="3" spans="1:13" ht="15" customHeight="1">
      <c r="A3" s="19"/>
      <c r="B3" s="63" t="str">
        <f>IFERROR(VLOOKUP(D3,DB!A:K,11,0),"")</f>
        <v/>
      </c>
      <c r="C3" s="18"/>
      <c r="D3" s="18"/>
      <c r="E3" s="18"/>
      <c r="F3" s="20"/>
      <c r="G3" s="21">
        <f t="shared" ca="1" si="0"/>
        <v>45958.645765740737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45958.645765740737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45958.645765740737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45958.645765740737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45958.645765740737</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45958.645765740737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45958.645765740737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45958.645765740737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45958.645765740737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45958.645765740737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45958.645765740737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45958.645765740737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45958.645765740737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45958.645765740737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45958.645765740737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45958.645765740737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45958.645765740737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45958.645765740737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45958.645765740737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45958.645765740737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45958.645765740737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45958.645765740737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45958.645765740737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45958.645765740737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45958.645765740737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45958.645765740737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45958.645765740737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45958.645765740737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45958.645765740737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45958.645765740737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45958.645765740737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45958.645765740737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45958.645765740737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45958.645765740737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45958.645765740737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45958.645765740737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45958.645765740737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45958.645765740737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45958.645765740737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45958.645765740737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45958.645765740737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45958.645765740737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45958.645765740737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45958.645765740737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45958.645765740737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45958.645765740737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45958.645765740737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45958.645765740737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45958.645765740737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45958.645765740737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45958.645765740737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45958.645765740737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45958.645765740737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45958.645765740737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45958.645765740737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45958.645765740737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45958.645765740737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45958.645765740737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45958.645765740737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45958.645765740737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45958.645765740737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45958.645765740737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45958.645765740737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45958.645765740737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45958.645765740737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45958.645765740737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45958.645765740737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45958.645765740737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45958.645765740737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45958.645765740737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45958.645765740737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45958.645765740737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45958.645765740737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45958.645765740737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45958.645765740737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45958.645765740737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45958.645765740737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45958.645765740737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45958.645765740737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45958.645765740737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45958.645765740737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45958.645765740737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45958.645765740737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45958.645765740737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45958.645765740737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45958.645765740737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45958.645765740737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45958.645765740737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45958.645765740737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45958.645765740737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45958.645765740737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45958.645765740737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45958.645765740737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45958.645765740737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45958.645765740737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45958.645765740737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45958.645765740737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45958.645765740737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45958.645765740737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45958.645765740737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45958.645765740737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45958.645765740737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45958.645765740737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45958.645765740737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45958.645765740737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45958.645765740737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45958.645765740737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45958.645765740737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45958.645765740737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45958.645765740737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45958.645765740737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45958.645765740737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45958.645765740737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45958.645765740737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45958.645765740737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45958.645765740737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45958.645765740737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45958.645765740737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45958.645765740737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45958.645765740737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45958.645765740737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45958.645765740737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45958.645765740737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45958.645765740737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45958.645765740737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45958.645765740737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45958.645765740737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45958.645765740737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45958.645765740737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45958.645765740737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45958.645765740737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45958.645765740737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45958.645765740737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45958.645765740737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45958.645765740737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45958.645765740737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45958.645765740737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45958.645765740737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45958.645765740737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45958.645765740737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45958.645765740737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45958.645765740737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45958.645765740737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45958.645765740737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45958.645765740737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45958.645765740737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45958.645765740737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45958.645765740737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45958.645765740737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45958.645765740737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45958.645765740737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45958.645765740737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45958.645765740737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45958.645765740737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45958.645765740737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45958.645765740737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45958.645765740737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45958.645765740737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45958.645765740737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45958.645765740737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45958.645765740737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45958.645765740737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45958.645765740737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45958.645765740737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45958.645765740737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45958.645765740737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45958.645765740737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45958.645765740737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45958.645765740737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45958.645765740737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45958.645765740737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45958.645765740737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45958.645765740737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45958.645765740737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45958.645765740737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45958.645765740737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45958.645765740737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45958.645765740737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45958.645765740737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45958.645765740737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45958.645765740737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45958.645765740737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45958.645765740737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45958.645765740737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45958.645765740737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45958.645765740737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45958.645765740737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45958.645765740737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45958.645765740737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45958.645765740737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45958.645765740737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45958.645765740737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45958.645765740737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45958.645765740737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45958.645765740737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45958.645765740737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45958.645765740737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45958.645765740737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45958.645765740737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45958.645765740737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45958.645765740737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45958.645765740737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45958.645765740737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45958.645765740737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45958.645765740737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45958.645765740737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45958.645765740737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45958.645765740737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45958.645765740737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45958.645765740737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45958.645765740737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45958.645765740737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45958.645765740737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45958.645765740737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45958.645765740737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45958.645765740737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45958.645765740737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45958.645765740737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45958.645765740737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45958.645765740737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45958.645765740737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45958.645765740737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45958.645765740737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45958.645765740737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45958.645765740737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45958.645765740737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45958.645765740737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45958.645765740737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45958.645765740737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45958.645765740737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45958.645765740737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45958.645765740737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45958.645765740737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45958.645765740737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45958.645765740737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45958.645765740737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45958.645765740737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45958.645765740737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45958.645765740737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45958.645765740737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45958.645765740737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45958.645765740737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45958.645765740737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45958.645765740737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45958.645765740737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45958.645765740737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45958.645765740737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45958.645765740737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45958.645765740737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45958.645765740737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45958.645765740737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45958.645765740737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45958.645765740737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45958.645765740737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45958.645765740737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45958.645765740737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45958.645765740737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45958.645765740737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45958.645765740737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45958.645765740737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45958.645765740737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45958.645765740737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45958.645765740737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45958.645765740737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45958.645765740737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45958.645765740737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45958.645765740737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45958.645765740737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45958.645765740737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45958.645765740737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45958.645765740737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45958.645765740737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45958.645765740737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45958.645765740737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45958.645765740737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45958.645765740737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45958.645765740737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45958.645765740737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45958.645765740737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45958.645765740737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45958.645765740737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45958.645765740737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45958.645765740737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45958.645765740737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45958.645765740737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45958.645765740737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45958.645765740737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45958.645765740737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45958.645765740737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45958.645765740737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45958.645765740737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45958.645765740737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45958.645765740737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45958.645765740737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45958.645765740737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45958.645765740737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45958.645765740737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45958.645765740737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45958.645765740737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45958.645765740737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45958.645765740737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45958.645765740737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45958.645765740737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45958.645765740737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45958.645765740737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45958.645765740737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45958.645765740737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45958.645765740737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45958.645765740737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45958.645765740737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45958.645765740737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45958.645765740737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45958.645765740737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45958.645765740737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45958.645765740737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45958.645765740737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45958.645765740737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45958.645765740737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45958.645765740737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45958.645765740737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45958.645765740737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45958.645765740737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45958.645765740737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45958.645765740737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45958.645765740737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45958.645765740737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45958.645765740737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45958.645765740737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45958.645765740737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45958.645765740737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45958.645765740737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45958.645765740737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45958.645765740737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45958.645765740737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45958.645765740737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45958.645765740737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45958.645765740737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45958.645765740737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45958.645765740737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45958.645765740737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45958.645765740737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45958.645765740737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45958.645765740737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45958.645765740737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45958.645765740737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45958.645765740737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45958.645765740737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45958.645765740737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45958.645765740737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45958.645765740737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45958.645765740737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45958.645765740737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45958.645765740737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45958.645765740737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45958.645765740737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45958.645765740737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45958.645765740737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45958.645765740737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45958.645765740737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45958.645765740737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45958.645765740737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45958.645765740737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45958.645765740737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45958.645765740737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45958.645765740737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45958.645765740737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45958.645765740737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45958.645765740737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45958.645765740737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45958.645765740737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45958.645765740737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45958.645765740737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45958.645765740737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45958.645765740737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45958.645765740737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45958.645765740737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45958.645765740737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45958.645765740737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45958.645765740737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45958.645765740737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45958.645765740737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45958.645765740737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45958.645765740737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45958.645765740737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45958.645765740737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45958.645765740737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45958.645765740737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45958.645765740737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45958.645765740737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45958.645765740737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45958.645765740737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45958.645765740737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45958.645765740737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45958.645765740737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45958.645765740737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45958.645765740737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45958.645765740737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45958.645765740737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45958.645765740737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45958.645765740737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45958.645765740737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45958.645765740737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45958.645765740737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45958.645765740737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45958.645765740737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45958.645765740737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45958.645765740737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45958.645765740737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45958.645765740737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45958.645765740737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45958.645765740737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45958.645765740737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45958.645765740737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45958.645765740737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45958.645765740737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45958.645765740737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45958.645765740737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45958.645765740737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45958.645765740737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45958.645765740737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45958.645765740737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45958.645765740737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45958.645765740737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45958.645765740737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45958.645765740737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45958.645765740737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45958.645765740737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45958.645765740737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45958.645765740737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45958.645765740737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45958.645765740737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45958.645765740737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45958.645765740737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45958.645765740737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45958.645765740737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45958.645765740737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45958.645765740737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45958.645765740737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45958.645765740737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45958.645765740737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45958.645765740737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45958.645765740737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45958.645765740737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45958.645765740737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45958.645765740737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45958.645765740737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45958.645765740737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45958.645765740737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45958.645765740737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45958.645765740737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45958.645765740737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45958.645765740737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45958.645765740737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45958.645765740737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45958.645765740737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45958.645765740737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45958.645765740737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45958.645765740737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45958.645765740737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45958.645765740737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45958.645765740737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45958.645765740737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45958.645765740737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45958.645765740737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45958.645765740737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45958.645765740737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45958.645765740737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45958.645765740737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45958.645765740737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45958.645765740737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45958.645765740737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45958.645765740737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45958.645765740737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45958.645765740737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45958.645765740737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45958.645765740737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45958.645765740737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45958.645765740737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45958.645765740737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45958.645765740737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45958.645765740737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45958.645765740737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45958.645765740737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45958.645765740737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45958.645765740737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45958.645765740737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45958.645765740737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45958.645765740737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45958.645765740737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45958.645765740737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45958.645765740737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45958.645765740737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45958.645765740737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45958.645765740737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45958.645765740737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45958.645765740737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45958.645765740737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45958.645765740737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45958.645765740737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45958.645765740737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45958.645765740737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45958.645765740737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45958.645765740737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45958.645765740737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45958.645765740737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45958.645765740737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45958.645765740737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45958.645765740737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45958.645765740737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45958.645765740737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45958.645765740737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45958.645765740737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45958.645765740737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45958.645765740737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45958.645765740737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45958.645765740737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45958.645765740737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45958.645765740737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45958.645765740737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45958.645765740737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45958.645765740737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45958.645765740737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45958.645765740737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45958.645765740737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45958.645765740737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45958.645765740737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45958.645765740737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45958.645765740737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45958.645765740737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45958.645765740737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45958.645765740737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45958.645765740737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45958.645765740737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45958.645765740737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45958.645765740737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45958.645765740737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45958.645765740737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45958.645765740737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45958.645765740737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45958.645765740737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45958.645765740737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45958.645765740737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45958.645765740737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45958.645765740737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45958.645765740737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45958.645765740737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45958.645765740737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45958.645765740737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45958.645765740737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45958.645765740737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45958.645765740737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45958.645765740737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45958.645765740737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45958.645765740737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45958.645765740737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45958.645765740737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45958.645765740737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45958.645765740737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45958.645765740737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45958.645765740737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45958.645765740737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45958.645765740737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45958.645765740737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45958.645765740737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45958.645765740737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45958.645765740737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45958.645765740737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45958.645765740737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45958.645765740737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45958.645765740737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45958.645765740737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45958.645765740737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45958.645765740737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45958.645765740737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45958.645765740737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45958.645765740737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45958.645765740737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45958.645765740737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45958.645765740737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45958.645765740737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45958.645765740737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45958.645765740737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45958.645765740737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45958.645765740737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45958.645765740737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45958.645765740737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45958.645765740737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45958.645765740737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45958.645765740737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45958.645765740737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45958.645765740737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45958.645765740737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45958.645765740737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45958.645765740737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45958.645765740737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45958.645765740737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45958.645765740737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45958.645765740737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45958.645765740737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45958.645765740737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45958.645765740737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45958.645765740737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45958.645765740737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45958.645765740737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45958.645765740737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45958.645765740737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45958.645765740737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45958.645765740737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45958.645765740737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45958.645765740737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45958.645765740737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45958.645765740737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45958.645765740737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45958.645765740737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45958.645765740737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45958.645765740737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45958.645765740737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45958.645765740737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45958.645765740737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45958.645765740737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45958.645765740737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45958.645765740737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45958.645765740737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45958.645765740737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45958.645765740737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45958.645765740737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45958.645765740737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45958.645765740737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45958.645765740737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45958.645765740737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45958.645765740737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45958.645765740737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45958.645765740737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45958.645765740737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45958.645765740737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45958.645765740737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45958.645765740737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45958.645765740737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45958.645765740737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45958.645765740737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45958.645765740737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45958.645765740737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45958.645765740737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45958.645765740737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45958.645765740737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45958.645765740737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45958.645765740737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45958.645765740737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45958.645765740737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45958.645765740737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45958.645765740737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45958.645765740737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45958.645765740737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45958.645765740737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45958.645765740737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45958.645765740737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45958.645765740737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45958.645765740737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45958.645765740737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45958.645765740737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45958.645765740737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45958.645765740737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45958.645765740737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45958.645765740737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45958.645765740737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45958.645765740737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45958.645765740737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45958.645765740737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45958.645765740737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45958.645765740737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45958.645765740737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45958.645765740737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45958.645765740737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45958.645765740737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45958.645765740737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45958.645765740737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45958.645765740737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45958.645765740737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45958.645765740737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45958.645765740737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45958.645765740737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45958.645765740737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45958.645765740737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45958.645765740737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45958.645765740737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45958.645765740737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45958.645765740737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45958.645765740737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45958.645765740737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45958.645765740737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45958.645765740737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45958.645765740737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45958.645765740737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45958.645765740737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45958.645765740737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45958.645765740737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45958.645765740737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45958.645765740737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45958.645765740737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45958.645765740737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45958.645765740737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45958.645765740737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45958.645765740737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45958.645765740737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45958.645765740737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45958.645765740737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45958.645765740737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45958.645765740737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45958.645765740737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45958.645765740737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45958.645765740737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45958.645765740737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45958.645765740737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45958.645765740737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45958.645765740737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45958.645765740737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45958.645765740737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45958.645765740737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45958.645765740737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45958.645765740737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45958.645765740737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45958.645765740737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45958.645765740737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45958.645765740737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45958.645765740737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45958.645765740737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45958.645765740737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45958.645765740737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45958.645765740737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45958.645765740737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45958.645765740737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45958.645765740737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45958.645765740737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45958.645765740737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45958.645765740737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45958.645765740737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45958.645765740737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45958.645765740737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45958.645765740737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45958.645765740737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45958.645765740737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45958.645765740737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45958.645765740737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45958.645765740737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45958.645765740737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45958.645765740737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45958.645765740737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45958.645765740737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45958.645765740737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45958.645765740737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45958.645765740737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45958.645765740737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45958.645765740737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45958.645765740737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45958.645765740737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45958.645765740737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45958.645765740737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45958.645765740737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45958.645765740737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45958.645765740737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45958.645765740737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45958.645765740737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45958.645765740737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45958.645765740737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45958.645765740737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45958.645765740737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45958.645765740737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45958.645765740737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45958.645765740737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45958.645765740737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45958.645765740737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45958.645765740737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45958.645765740737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45958.645765740737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45958.645765740737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45958.645765740737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45958.645765740737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45958.645765740737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45958.645765740737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45958.645765740737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45958.645765740737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45958.645765740737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45958.645765740737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45958.645765740737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45958.645765740737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45958.645765740737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45958.645765740737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45958.645765740737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45958.645765740737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45958.645765740737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45958.645765740737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45958.645765740737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45958.645765740737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45958.645765740737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45958.645765740737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45958.645765740737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45958.645765740737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45958.645765740737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45958.645765740737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45958.645765740737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45958.645765740737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45958.645765740737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45958.645765740737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45958.645765740737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45958.645765740737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45958.645765740737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45958.645765740737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45958.645765740737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45958.645765740737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45958.645765740737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45958.645765740737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45958.645765740737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45958.645765740737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45958.645765740737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45958.645765740737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45958.645765740737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45958.645765740737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45958.645765740737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45958.645765740737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45958.645765740737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45958.645765740737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45958.645765740737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45958.645765740737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45958.645765740737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45958.645765740737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45958.645765740737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45958.645765740737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45958.645765740737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45958.645765740737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45958.645765740737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45958.645765740737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45958.645765740737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45958.645765740737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45958.645765740737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45958.645765740737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45958.645765740737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45958.645765740737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45958.645765740737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45958.645765740737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45958.645765740737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45958.645765740737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45958.645765740737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45958.645765740737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45958.645765740737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45958.645765740737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45958.645765740737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45958.645765740737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45958.645765740737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45958.645765740737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45958.645765740737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45958.645765740737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45958.645765740737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45958.645765740737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45958.645765740737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45958.645765740737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45958.645765740737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45958.645765740737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45958.645765740737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45958.645765740737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45958.645765740737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45958.645765740737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45958.645765740737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45958.645765740737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45958.645765740737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45958.645765740737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45958.645765740737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45958.645765740737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45958.645765740737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45958.645765740737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45958.645765740737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45958.645765740737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45958.645765740737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45958.645765740737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45958.645765740737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45958.645765740737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45958.645765740737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45958.645765740737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45958.645765740737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45958.645765740737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45958.645765740737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45958.645765740737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45958.645765740737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45958.645765740737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45958.645765740737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45958.645765740737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45958.645765740737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45958.645765740737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45958.645765740737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45958.645765740737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45958.645765740737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45958.645765740737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45958.645765740737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45958.645765740737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45958.645765740737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45958.645765740737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45958.645765740737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45958.645765740737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45958.645765740737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45958.645765740737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45958.645765740737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45958.645765740737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45958.645765740737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45958.645765740737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45958.645765740737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45958.645765740737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45958.645765740737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45958.645765740737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45958.645765740737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45958.645765740737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45958.645765740737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45958.645765740737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45958.645765740737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45958.645765740737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45958.645765740737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45958.645765740737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45958.645765740737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45958.645765740737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45958.645765740737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45958.645765740737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45958.645765740737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45958.645765740737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45958.645765740737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45958.645765740737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45958.645765740737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45958.645765740737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45958.645765740737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45958.645765740737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45958.645765740737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45958.645765740737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45958.645765740737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45958.645765740737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45958.645765740737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45958.645765740737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45958.645765740737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45958.645765740737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45958.645765740737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45958.645765740737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45958.645765740737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45958.645765740737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45958.645765740737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45958.645765740737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45958.645765740737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45958.645765740737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45958.645765740737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45958.645765740737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45958.645765740737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45958.645765740737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45958.645765740737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45958.645765740737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45958.645765740737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45958.645765740737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45958.645765740737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45958.645765740737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45958.645765740737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45958.645765740737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45958.645765740737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45958.645765740737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45958.645765740737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45958.645765740737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45958.645765740737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45958.645765740737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45958.645765740737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45958.645765740737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45958.645765740737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45958.645765740737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45958.645765740737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45958.645765740737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45958.645765740737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45958.645765740737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45958.645765740737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45958.645765740737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45958.645765740737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45958.645765740737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45958.645765740737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45958.645765740737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45958.645765740737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45958.645765740737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45958.645765740737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45958.645765740737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45958.645765740737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45958.645765740737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45958.645765740737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45958.645765740737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45958.645765740737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45958.645765740737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45958.645765740737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45958.645765740737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45958.645765740737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45958.645765740737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45958.645765740737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45958.645765740737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45958.645765740737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45958.645765740737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45958.645765740737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45958.645765740737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45958.645765740737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45958.645765740737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45958.645765740737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45958.645765740737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45958.645765740737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45958.645765740737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45958.645765740737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45958.645765740737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45958.645765740737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45958.645765740737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45958.645765740737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45958.645765740737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45958.645765740737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45958.645765740737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45958.645765740737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45958.645765740737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45958.645765740737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45958.645765740737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45958.645765740737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45958.645765740737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45958.645765740737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45958.645765740737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45958.645765740737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45958.645765740737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45958.645765740737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45958.645765740737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45958.645765740737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45958.645765740737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45958.645765740737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45958.645765740737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45958.645765740737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45958.645765740737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45958.645765740737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45958.645765740737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45958.645765740737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45958.645765740737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45958.645765740737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45958.645765740737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45958.645765740737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45958.645765740737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45958.645765740737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45958.645765740737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45958.645765740737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45958.645765740737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45958.645765740737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45958.645765740737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45958.645765740737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45958.645765740737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45958.645765740737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45958.645765740737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45958.645765740737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45958.645765740737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45958.645765740737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45958.645765740737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45958.645765740737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45958.645765740737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45958.645765740737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45958.645765740737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45958.645765740737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45958.645765740737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45958.645765740737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45958.645765740737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45958.645765740737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45958.645765740737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45958.645765740737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45958.645765740737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45958.645765740737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45958.645765740737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45958.645765740737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45958.645765740737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45958.645765740737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45958.645765740737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45958.645765740737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45958.645765740737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45958.645765740737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45958.645765740737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45958.645765740737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45958.645765740737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45958.645765740737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45958.645765740737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45958.645765740737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45958.645765740737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45958.645765740737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45958.645765740737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45958.645765740737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45958.645765740737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45958.645765740737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45958.645765740737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45958.645765740737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45958.645765740737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45958.645765740737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45958.645765740737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45958.645765740737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45958.645765740737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45958.645765740737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45958.645765740737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45958.645765740737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45958.645765740737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45958.645765740737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45958.645765740737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45958.645765740737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45958.645765740737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45958.645765740737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45958.645765740737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45958.645765740737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45958.645765740737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45958.645765740737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45958.645765740737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45958.645765740737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45958.645765740737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45958.645765740737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45958.645765740737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255.16504814814107</v>
      </c>
      <c r="H2" s="99">
        <v>45703.474768518521</v>
      </c>
      <c r="I2" s="99" t="str">
        <f>IFERROR(VLOOKUP(D2,DB!A:F,6,0),"")</f>
        <v>SCECO</v>
      </c>
      <c r="J2" s="99" t="str">
        <f>IFERROR(VLOOKUP(D2,DB!A:G,7,0),"")</f>
        <v>Dead</v>
      </c>
      <c r="K2" s="101" t="s">
        <v>39097</v>
      </c>
      <c r="L2" s="94" t="str">
        <f>IFERROR(VLOOKUP(D2,DB!A:I,9,0),"")</f>
        <v>Latis</v>
      </c>
    </row>
    <row r="3" spans="1:16" ht="15" customHeight="1">
      <c r="A3" s="119"/>
      <c r="B3" s="119" t="str">
        <f>IFERROR(VLOOKUP(D3,DB!A:K,11,0),"")</f>
        <v/>
      </c>
      <c r="C3" s="120"/>
      <c r="D3" s="121"/>
      <c r="E3" s="98"/>
      <c r="F3" s="123"/>
      <c r="G3" s="124">
        <f ca="1">IFERROR(NOW()-F3,"")</f>
        <v>45958.645765740737</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45958.645765740737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45958.645765740737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45958.645765740737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45958.645765740737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45958.645765740737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45958.645765740737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45958.645765740737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45958.645765740737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45958.645765740737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45958.645765740737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45958.645765740737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45958.645765740737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45958.645765740737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45958.645765740737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45958.645765740737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45958.645765740737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45958.645765740737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45958.645765740737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45958.645765740737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45958.645765740737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45958.645765740737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45958.645765740737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45958.645765740737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45958.645765740737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45958.645765740737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45958.645765740737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45958.645765740737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45958.645765740737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45958.645765740737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45958.645765740737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45958.645765740737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45958.645765740737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45958.645765740737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45958.645765740737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45958.645765740737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45958.645765740737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45958.645765740737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45958.645765740737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45958.645765740737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45958.645765740737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45958.645765740737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45958.645765740737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45958.645765740737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45958.645765740737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45958.645765740737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45958.645765740737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45958.645765740737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45958.645765740737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45958.645765740737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45958.645765740737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45958.645765740737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45958.645765740737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45958.645765740737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45958.645765740737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45958.645765740737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45958.645765740737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45958.645765740737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45958.645765740737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45958.645765740737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45958.645765740737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45958.645765740737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45958.645765740737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45958.645765740737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45958.645765740737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45958.645765740737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45958.645765740737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45958.645765740737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45958.645765740737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45958.645765740737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45958.645765740737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45958.645765740737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45958.645765740737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45958.645765740737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45958.645765740737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45958.645765740737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45958.645765740737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45958.645765740737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45958.645765740737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45958.645765740737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45958.645765740737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45958.645765740737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45958.645765740737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45958.645765740737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45958.645765740737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45958.645765740737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45958.645765740737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45958.645765740737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45958.645765740737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45958.645765740737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45958.645765740737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45958.645765740737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45958.645765740737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45958.645765740737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45958.645765740737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45958.645765740737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45958.645765740737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45958.645765740737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45958.645765740737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45958.645765740737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45958.645765740737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45958.645765740737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45958.645765740737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45958.645765740737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45958.645765740737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45958.645765740737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45958.645765740737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45958.645765740737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45958.645765740737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45958.645765740737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45958.645765740737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45958.645765740737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45958.645765740737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45958.645765740737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45958.645765740737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45958.645765740737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45958.645765740737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45958.645765740737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45958.645765740737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45958.645765740737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45958.645765740737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45958.645765740737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45958.645765740737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45958.645765740737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45958.645765740737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45958.645765740737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45958.645765740737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45958.645765740737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45958.645765740737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45958.645765740737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45958.645765740737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45958.645765740737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45958.645765740737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45958.645765740737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45958.645765740737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45958.645765740737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45958.645765740737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45958.645765740737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45958.645765740737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45958.645765740737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45958.645765740737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45958.645765740737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45958.645765740737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45958.645765740737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45958.645765740737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45958.645765740737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45958.645765740737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45958.645765740737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45958.645765740737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45958.645765740737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45958.645765740737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45958.645765740737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45958.645765740737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45958.645765740737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45958.645765740737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45958.645765740737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45958.645765740737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45958.645765740737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45958.645765740737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45958.645765740737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45958.645765740737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45958.645765740737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45958.645765740737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45958.645765740737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45958.645765740737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45958.645765740737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45958.645765740737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45958.645765740737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45958.645765740737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45958.645765740737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45958.645765740737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45958.645765740737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45958.645765740737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45958.645765740737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45958.645765740737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45958.645765740737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45958.645765740737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45958.645765740737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45958.645765740737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45958.645765740737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45958.645765740737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45958.645765740737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45958.645765740737</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45958.645765740737</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66.81370555554895</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39087</v>
      </c>
      <c r="F3" s="38">
        <v>45926.188877314817</v>
      </c>
      <c r="G3" s="144">
        <f t="shared" ref="G3" ca="1" si="0">IFERROR(NOW()-F3,"")</f>
        <v>32.456888425920624</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39087</v>
      </c>
      <c r="F4" s="153">
        <v>45948.661111111112</v>
      </c>
      <c r="G4" s="154">
        <f ca="1">IFERROR(NOW()-F4,"")</f>
        <v>9.9846546296248562</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52"/>
      <c r="E5" s="152"/>
      <c r="F5" s="153"/>
      <c r="G5" s="154">
        <f ca="1">IFERROR(NOW()-F5,"")</f>
        <v>45958.645765624999</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45958.645765624999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45958.645765624999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45958.645765624999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45958.645765624999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45958.645765624999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45958.645765624999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45958.645765624999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45958.645765624999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45958.645765624999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45958.645765624999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45958.645765624999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45958.645765624999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45958.645765624999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45958.645765624999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45958.645765624999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45958.645765624999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45958.645765624999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45958.645765624999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45958.645765624999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45958.645765624999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45958.645765624999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45958.645765624999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45958.645765624999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45958.645765624999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45958.645765624999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45958.645765624999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45958.645765624999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45958.645765624999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45958.645765624999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45958.645765624999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45958.645765624999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45958.645765624999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45958.645765624999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45958.645765624999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45958.645765624999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45958.645765624999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45958.645765624999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45958.645765624999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45958.645765624999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45958.645765624999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45958.645765624999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45958.645765624999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45958.645765624999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45958.645765624999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45958.645765624999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45958.645765624999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45958.645765624999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45958.645765624999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45958.645765624999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45958.645765624999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45958.645765624999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45958.645765624999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45958.645765624999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45958.645765624999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45958.645765624999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45958.645765624999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45958.645765624999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45958.645765624999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45958.645765624999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45958.645765624999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45958.645765624999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45958.645765624999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45958.645765624999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45958.645765624999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45958.645765624999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45958.645765740737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45958.645765740737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45958.645765740737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45958.645765740737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45958.645765740737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45958.645765740737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45958.645765740737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45958.645765740737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45958.645765740737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45958.645765740737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45958.645765740737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45958.645765740737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45958.645765740737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45958.645765740737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45958.645765740737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45958.645765740737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45958.645765740737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45958.645765740737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45958.645765740737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45958.645765740737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45958.645765740737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45958.645765740737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45958.645765740737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45958.645765740737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45958.645765740737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45958.645765740737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45958.645765740737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45958.645765740737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45958.645765740737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45958.645765740737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45958.645765740737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45958.645765740737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45958.645765740737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45958.645765740737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45958.645765740737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45958.645765740737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45958.645765740737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45958.645765740737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45958.645765740737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45958.645765740737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45958.645765740737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45958.645765740737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45958.645765740737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45958.645765740737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45958.645765740737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45958.645765740737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45958.645765740737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45958.645765740737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45958.645765740737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45958.645765740737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45958.645765740737</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45958.645765740737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45958.645765740737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45958.645765740737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45958.645765740737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45958.645765740737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45958.645765740737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45958.645765740737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45958.645765740737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45958.645765740737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45958.645765740737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45958.645765740737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45958.645765740737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45958.645765740737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45958.645765740737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45958.645765740737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45958.645765740737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45958.645765740737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45958.645765740737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45958.645765740737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45958.645765740737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45958.645765740737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45958.645765740737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45958.645765740737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45958.645765740737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45958.645765740737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45958.645765740737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45958.645765740737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45958.645765740737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45958.645765740737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45958.645765740737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45958.645765740737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45958.645765740737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45958.645765740737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45958.645765740737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45958.645765740737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45958.645765740737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45958.645765740737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45958.645765740737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45958.645765740737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45958.645765740737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45958.645765740737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45958.645765740737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45958.645765740737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45958.645765740737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45958.645765740737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45958.645765740737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45958.645765740737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45958.645765740737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45958.645765740737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45958.645765740737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45958.645765740737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45958.645765740737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45958.645765740737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45958.645765740737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45958.645765740737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45958.645765740737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45958.645765740737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45958.645765740737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45958.645765740737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45958.645765740737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45958.645765740737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45958.645765740737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45958.645765740737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45958.645765740737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45958.645765740737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45958.645765740737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45958.645765740737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45958.645765740737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45958.645765740737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45958.645765740737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45958.645765740737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45958.645765740737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45958.645765740737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45958.645765740737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45958.645765740737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45958.645765740737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45958.645765740737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45958.645765740737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45958.645765740737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45958.645765740737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45958.645765740737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45958.645765740737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45958.645765740737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45958.645765740737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45958.645765740737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45958.645765740737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45958.645765740737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45958.645765740737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45958.645765740737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45958.645765740737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45958.645765740737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45958.645765740737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45958.645765740737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45958.645765740737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45958.645765740737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45958.645765740737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45958.645765740737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45958.645765740737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45958.645765740737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45958.645765740737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45958.645765740737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45958.645765740737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45958.645765740737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45958.645765740737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45958.645765740737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45958.645765740737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45958.645765740737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45958.645765740737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45958.645765740737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45958.645765740737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45958.645765740737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45958.645765740737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45958.645765740737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45958.645765740737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45958.645765740737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45958.645765740737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45958.645765740737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45958.645765740737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45958.645765740737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45958.645765740737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45958.645765740737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45958.645765740737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45958.645765740737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45958.645765740737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45958.645765740737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45958.645765740737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45958.645765740737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45958.645765740737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45958.645765740737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45958.645765740737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45958.645765740737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45958.645765740737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45958.645765740737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45958.645765740737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45958.645765740737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45958.645765740737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45958.645765740737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45958.645765740737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45958.645765740737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45958.645765740737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45958.645765740737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45958.645765740737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45958.645765740737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45958.645765740737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45958.645765740737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45958.645765740737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45958.645765740737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45958.645765740737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45958.645765740737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45958.645765740737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45958.645765740737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45958.645765740737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45958.645765740737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45958.645765740737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45958.645765740737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45958.645765740737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45958.645765740737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45958.645765740737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45958.645765740737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45958.645765740737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45958.645765740737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45958.645765740737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45958.645765740737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45958.645765740737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45958.645765740737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45958.645765740737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45958.645765740737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45958.645765740737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45958.645765740737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45958.645765740737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45958.645765740737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45958.645765740737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45958.645765740737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45958.645765740737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45958.645765740737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45958.645765740737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45958.645765740737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45958.645765740737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45958.645765740737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45958.645765740737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45958.645765740737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45958.645765740737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45958.645765740737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45958.645765740737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45958.645765740737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45958.645765740737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45958.645765740737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45958.645765740737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45958.645765740737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45958.645765740737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45958.645765740737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45958.645765740737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45958.645765740737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45958.645765740737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45958.645765740737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45958.645765740737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45958.645765740737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45958.645765740737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45958.645765740737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45958.645765740737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45958.645765740737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45958.645765740737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45958.645765740737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45958.645765740737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45958.645765740737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45958.645765740737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45958.645765740737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45958.645765740737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45958.645765740737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45958.645765740737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45958.645765740737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45958.645765740737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45958.645765740737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45958.645765740737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45958.645765740737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45958.645765740737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45958.645765740737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45958.645765740737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45958.645765740737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45958.645765740737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45958.645765740737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45958.645765740737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45958.645765740737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45958.645765740737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45958.645765740737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45958.645765740737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45958.645765740737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45958.645765740737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45958.645765740737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45958.645765740737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45958.645765740737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45958.645765740737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45958.645765740737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45958.645765740737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45958.645765740737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45958.645765740737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45958.645765740737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45958.645765740737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45958.645765740737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45958.645765740737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45958.645765740737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45958.645765740737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45958.645765740737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45958.645765740737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45958.645765740737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45958.645765740737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45958.645765740737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45958.645765740737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45958.645765740737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45958.645765740737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45958.645765740737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45958.645765740737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45958.645765740737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45958.645765740737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45958.645765740737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45958.645765740737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45958.645765740737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45958.645765740737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45958.645765740737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45958.645765740737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45958.645765740737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45958.645765740737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45958.645765740737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45958.645765740737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45958.645765740737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45958.645765740737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45958.645765740737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45958.645765740737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45958.645765740737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45958.645765740737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45958.645765740737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45958.645765740737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45958.645765740737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45958.645765740737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45958.645765740737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45958.645765740737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45958.645765740737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45958.645765740737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45958.645765740737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45958.645765740737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45958.645765740737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45958.645765740737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45958.645765740737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45958.645765740737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45958.645765740737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45958.645765740737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45958.645765740737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45958.645765740737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45958.645765740737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45958.645765740737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45958.645765740737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45958.645765740737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45958.645765740737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45958.645765740737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45958.645765740737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45958.645765740737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45958.645765740737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45958.645765740737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45958.645765740737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45958.645765740737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45958.645765740737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45958.645765740737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45958.645765740737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45958.645765740737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45958.645765740737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45958.645765740737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45958.645765740737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45958.645765740737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45958.645765740737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45958.645765740737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45958.645765740737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45958.645765740737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45958.645765740737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45958.645765740737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45958.645765740737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45958.645765740737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45958.645765740737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45958.645765740737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45958.645765740737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45958.645765740737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45958.645765740737</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45958.645765624999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45958.645765624999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45958.645765624999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45958.645765624999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45958.645765624999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45958.645765624999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45958.645765624999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45958.645765624999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45958.645765624999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45958.645765624999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45958.645765624999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45958.645765624999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45958.645765624999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45958.645765624999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45958.645765624999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45958.645765624999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45958.645765624999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45958.645765624999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45958.645765624999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45958.645765624999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45958.645765624999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45958.645765624999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45958.645765624999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45958.645765624999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45958.645765624999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45958.645765624999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45958.645765624999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45958.645765624999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45958.645765624999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45958.645765624999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45958.645765624999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45958.645765624999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45958.645765624999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45958.645765624999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45958.645765624999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45958.645765624999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45958.645765624999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45958.645765624999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45958.645765624999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45958.645765624999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45958.645765624999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45958.645765624999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45958.645765624999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45958.645765624999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45958.645765624999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45958.645765624999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45958.645765624999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45958.645765624999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45958.645765624999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45958.645765624999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45958.645765624999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45958.645765624999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45958.645765624999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45958.645765624999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45958.645765624999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45958.645765624999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45958.645765624999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45958.645765624999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45958.645765624999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45958.645765624999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45958.645765624999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45958.645765624999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45958.645765624999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45958.645765624999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45958.645765624999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45958.645765624999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45958.645765624999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45958.645765624999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45958.645765624999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45958.645765624999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45958.645765624999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45958.645765624999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45958.645765624999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45958.645765624999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45958.645765624999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45958.645765624999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45958.645765624999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45958.645765624999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45958.645765624999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45958.645765624999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45958.645765624999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45958.645765624999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45958.645765624999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45958.645765624999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45958.645765624999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45958.645765624999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45958.645765624999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45958.645765624999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45958.645765624999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45958.645765624999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45958.645765624999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45958.645765624999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45958.645765624999</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2025-10-28T12:30:09Z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